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NAS104\share\求人開拓\令和6年度\①求人票関連\"/>
    </mc:Choice>
  </mc:AlternateContent>
  <xr:revisionPtr revIDLastSave="0" documentId="13_ncr:1_{556D0E79-2F53-434D-B7A1-6365B7CBA521}" xr6:coauthVersionLast="47" xr6:coauthVersionMax="47" xr10:uidLastSave="{00000000-0000-0000-0000-000000000000}"/>
  <bookViews>
    <workbookView xWindow="-108" yWindow="-108" windowWidth="23256" windowHeight="12576" tabRatio="676" xr2:uid="{00000000-000D-0000-FFFF-FFFF00000000}"/>
  </bookViews>
  <sheets>
    <sheet name="※こちらにご記入ください" sheetId="10" r:id="rId1"/>
    <sheet name="参考）求人票イメージ" sheetId="11" r:id="rId2"/>
    <sheet name="バックデータ" sheetId="9" state="hidden" r:id="rId3"/>
  </sheets>
  <definedNames>
    <definedName name="_xlnm.Print_Area" localSheetId="1">'参考）求人票イメージ'!$A$1:$P$89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3" i="10" l="1"/>
  <c r="O103" i="10"/>
  <c r="N103" i="10"/>
  <c r="F103" i="10"/>
  <c r="E103" i="10"/>
  <c r="D103" i="10"/>
  <c r="D144" i="10"/>
  <c r="BW2" i="9" l="1"/>
  <c r="DF2" i="9" l="1"/>
  <c r="DG2" i="9"/>
  <c r="DH2" i="9"/>
  <c r="DI2" i="9"/>
  <c r="DA2" i="9"/>
  <c r="DB2" i="9"/>
  <c r="DC2" i="9"/>
  <c r="DD2" i="9"/>
  <c r="CZ2" i="9"/>
  <c r="CU2" i="9"/>
  <c r="CV2" i="9"/>
  <c r="CW2" i="9"/>
  <c r="CX2" i="9"/>
  <c r="CT2" i="9"/>
  <c r="CO2" i="9"/>
  <c r="CP2" i="9"/>
  <c r="CQ2" i="9"/>
  <c r="CR2" i="9"/>
  <c r="CN2" i="9"/>
  <c r="CI2" i="9"/>
  <c r="CJ2" i="9"/>
  <c r="CK2" i="9"/>
  <c r="CL2" i="9"/>
  <c r="CH2" i="9"/>
  <c r="CC2" i="9"/>
  <c r="CD2" i="9"/>
  <c r="CE2" i="9"/>
  <c r="CF2" i="9"/>
  <c r="CB2" i="9"/>
  <c r="K36" i="11" l="1"/>
  <c r="M36" i="11"/>
  <c r="O36" i="11"/>
  <c r="O35" i="11"/>
  <c r="M35" i="11"/>
  <c r="K35" i="11"/>
  <c r="I35" i="11"/>
  <c r="G35" i="11"/>
  <c r="O34" i="11"/>
  <c r="M34" i="11"/>
  <c r="K34" i="11"/>
  <c r="I34" i="11"/>
  <c r="G34" i="11"/>
  <c r="O33" i="11"/>
  <c r="M33" i="11"/>
  <c r="K33" i="11"/>
  <c r="I33" i="11"/>
  <c r="G33" i="11"/>
  <c r="O32" i="11"/>
  <c r="M32" i="11"/>
  <c r="K32" i="11"/>
  <c r="I32" i="11"/>
  <c r="G32" i="11"/>
  <c r="O31" i="11"/>
  <c r="M31" i="11"/>
  <c r="K31" i="11"/>
  <c r="I31" i="11"/>
  <c r="G31" i="11"/>
  <c r="O30" i="11"/>
  <c r="M30" i="11"/>
  <c r="K30" i="11"/>
  <c r="I30" i="11"/>
  <c r="G30" i="11"/>
  <c r="AQ2" i="9"/>
  <c r="L19" i="10" l="1"/>
  <c r="E25" i="11" l="1"/>
  <c r="BA2" i="9"/>
  <c r="AZ2" i="9"/>
  <c r="O87" i="11" l="1"/>
  <c r="I87" i="11"/>
  <c r="D86" i="11"/>
  <c r="L82" i="11"/>
  <c r="H82" i="11"/>
  <c r="L81" i="11"/>
  <c r="H81" i="11"/>
  <c r="G80" i="11"/>
  <c r="G79" i="11"/>
  <c r="H77" i="11"/>
  <c r="G77" i="11"/>
  <c r="H76" i="11"/>
  <c r="G76" i="11"/>
  <c r="G75" i="11"/>
  <c r="H74" i="11"/>
  <c r="G74" i="11"/>
  <c r="H73" i="11"/>
  <c r="G73" i="11"/>
  <c r="M70" i="11"/>
  <c r="M68" i="11"/>
  <c r="H69" i="11"/>
  <c r="H70" i="11"/>
  <c r="H71" i="11"/>
  <c r="F69" i="11"/>
  <c r="F70" i="11"/>
  <c r="F71" i="11"/>
  <c r="D69" i="11"/>
  <c r="D70" i="11"/>
  <c r="D71" i="11"/>
  <c r="H68" i="11"/>
  <c r="F68" i="11"/>
  <c r="D68" i="11"/>
  <c r="O63" i="11"/>
  <c r="L63" i="11"/>
  <c r="H63" i="11"/>
  <c r="D63" i="11"/>
  <c r="F62" i="11"/>
  <c r="C62" i="11"/>
  <c r="J61" i="11"/>
  <c r="C61" i="11"/>
  <c r="C60" i="11"/>
  <c r="O59" i="11"/>
  <c r="C59" i="11"/>
  <c r="C58" i="11"/>
  <c r="C57" i="11"/>
  <c r="C56" i="11"/>
  <c r="C55" i="11"/>
  <c r="I54" i="11"/>
  <c r="H54" i="11"/>
  <c r="C54" i="11"/>
  <c r="N51" i="11"/>
  <c r="K51" i="11"/>
  <c r="H51" i="11"/>
  <c r="E51" i="11"/>
  <c r="K50" i="11"/>
  <c r="H50" i="11"/>
  <c r="E50" i="11"/>
  <c r="L49" i="11"/>
  <c r="G49" i="11"/>
  <c r="D49" i="11"/>
  <c r="C47" i="11"/>
  <c r="H45" i="11"/>
  <c r="D45" i="11"/>
  <c r="N44" i="11"/>
  <c r="L44" i="11"/>
  <c r="C44" i="11"/>
  <c r="I40" i="11"/>
  <c r="E40" i="11"/>
  <c r="M39" i="11"/>
  <c r="L39" i="11"/>
  <c r="D39" i="11"/>
  <c r="C39" i="11"/>
  <c r="M38" i="11"/>
  <c r="L38" i="11"/>
  <c r="F38" i="11"/>
  <c r="E38" i="11"/>
  <c r="C33" i="11"/>
  <c r="C34" i="11"/>
  <c r="C35" i="11"/>
  <c r="C32" i="11"/>
  <c r="O26" i="11"/>
  <c r="C26" i="11"/>
  <c r="N25" i="11"/>
  <c r="M25" i="11"/>
  <c r="C24" i="11"/>
  <c r="C22" i="11"/>
  <c r="C20" i="11"/>
  <c r="J19" i="11"/>
  <c r="C19" i="11"/>
  <c r="C17" i="11"/>
  <c r="J15" i="11"/>
  <c r="C15" i="11"/>
  <c r="C12" i="11"/>
  <c r="C11" i="11"/>
  <c r="N10" i="11"/>
  <c r="M10" i="11"/>
  <c r="H10" i="11"/>
  <c r="D10" i="11"/>
  <c r="C10" i="11"/>
  <c r="M9" i="11"/>
  <c r="H9" i="11"/>
  <c r="C9" i="11"/>
  <c r="C8" i="11"/>
  <c r="E7" i="11"/>
  <c r="C7" i="11"/>
  <c r="C5" i="11"/>
  <c r="L28" i="10" l="1"/>
  <c r="L21" i="10"/>
  <c r="R7" i="10"/>
  <c r="FG3" i="9" l="1"/>
  <c r="FH3" i="9"/>
  <c r="FI3" i="9"/>
  <c r="FJ3" i="9"/>
  <c r="FK3" i="9"/>
  <c r="FL3" i="9"/>
  <c r="FM3" i="9"/>
  <c r="FN3" i="9"/>
  <c r="FO3" i="9"/>
  <c r="FP3" i="9"/>
  <c r="FF3" i="9"/>
  <c r="GK3" i="9" l="1"/>
  <c r="GG3" i="9"/>
  <c r="CA3" i="9"/>
  <c r="BV3" i="9"/>
  <c r="BA3" i="9"/>
  <c r="AZ3" i="9"/>
  <c r="AQ3" i="9"/>
  <c r="G3" i="9"/>
  <c r="F3" i="9"/>
  <c r="E3" i="9"/>
  <c r="D3" i="9"/>
  <c r="C3" i="9"/>
  <c r="B3" i="9"/>
  <c r="A3" i="9"/>
  <c r="GJ2" i="9" l="1"/>
  <c r="GJ3" i="9" s="1"/>
  <c r="GI2" i="9"/>
  <c r="GI3" i="9" s="1"/>
  <c r="GH2" i="9"/>
  <c r="GH3" i="9" s="1"/>
  <c r="GF2" i="9"/>
  <c r="GF3" i="9" s="1"/>
  <c r="GE2" i="9"/>
  <c r="GE3" i="9" s="1"/>
  <c r="GD2" i="9"/>
  <c r="GD3" i="9" s="1"/>
  <c r="GC2" i="9"/>
  <c r="GC3" i="9" s="1"/>
  <c r="GB2" i="9"/>
  <c r="GB3" i="9" s="1"/>
  <c r="GA2" i="9"/>
  <c r="GA3" i="9" s="1"/>
  <c r="FZ2" i="9"/>
  <c r="FZ3" i="9" s="1"/>
  <c r="FY2" i="9"/>
  <c r="FY3" i="9" s="1"/>
  <c r="FX2" i="9"/>
  <c r="FX3" i="9" s="1"/>
  <c r="FW2" i="9"/>
  <c r="FW3" i="9" s="1"/>
  <c r="FV2" i="9"/>
  <c r="FV3" i="9" s="1"/>
  <c r="FU2" i="9"/>
  <c r="FU3" i="9" s="1"/>
  <c r="FE2" i="9"/>
  <c r="FE3" i="9" s="1"/>
  <c r="FD2" i="9"/>
  <c r="FD3" i="9" s="1"/>
  <c r="FB2" i="9"/>
  <c r="FB3" i="9" s="1"/>
  <c r="FC2" i="9"/>
  <c r="FC3" i="9" s="1"/>
  <c r="FA2" i="9"/>
  <c r="FA3" i="9" s="1"/>
  <c r="EZ2" i="9"/>
  <c r="EZ3" i="9" s="1"/>
  <c r="EY2" i="9"/>
  <c r="EY3" i="9" s="1"/>
  <c r="EX2" i="9"/>
  <c r="EX3" i="9" s="1"/>
  <c r="EW2" i="9"/>
  <c r="EW3" i="9" s="1"/>
  <c r="EV2" i="9"/>
  <c r="EV3" i="9" s="1"/>
  <c r="EU2" i="9"/>
  <c r="EU3" i="9" s="1"/>
  <c r="ET2" i="9"/>
  <c r="ET3" i="9" s="1"/>
  <c r="ES2" i="9"/>
  <c r="ES3" i="9" s="1"/>
  <c r="ER2" i="9"/>
  <c r="ER3" i="9" s="1"/>
  <c r="EQ2" i="9"/>
  <c r="EQ3" i="9" s="1"/>
  <c r="EP2" i="9"/>
  <c r="EP3" i="9" s="1"/>
  <c r="EO2" i="9"/>
  <c r="EO3" i="9" s="1"/>
  <c r="EN2" i="9"/>
  <c r="EN3" i="9" s="1"/>
  <c r="EM2" i="9"/>
  <c r="EM3" i="9" s="1"/>
  <c r="EL2" i="9"/>
  <c r="EL3" i="9" s="1"/>
  <c r="EK2" i="9"/>
  <c r="EK3" i="9" s="1"/>
  <c r="EJ2" i="9"/>
  <c r="EJ3" i="9" s="1"/>
  <c r="EI2" i="9"/>
  <c r="EI3" i="9" s="1"/>
  <c r="EH2" i="9"/>
  <c r="EH3" i="9" s="1"/>
  <c r="EG2" i="9"/>
  <c r="EG3" i="9" s="1"/>
  <c r="EF2" i="9"/>
  <c r="EF3" i="9" s="1"/>
  <c r="EE2" i="9"/>
  <c r="EE3" i="9" s="1"/>
  <c r="ED2" i="9"/>
  <c r="ED3" i="9" s="1"/>
  <c r="EC2" i="9"/>
  <c r="EC3" i="9" s="1"/>
  <c r="EB2" i="9"/>
  <c r="EB3" i="9" s="1"/>
  <c r="EA2" i="9"/>
  <c r="EA3" i="9" s="1"/>
  <c r="DZ2" i="9"/>
  <c r="DZ3" i="9" s="1"/>
  <c r="DY2" i="9"/>
  <c r="DY3" i="9" s="1"/>
  <c r="DX2" i="9"/>
  <c r="DX3" i="9" s="1"/>
  <c r="DW2" i="9"/>
  <c r="DW3" i="9" s="1"/>
  <c r="DV2" i="9"/>
  <c r="DV3" i="9" s="1"/>
  <c r="DU2" i="9"/>
  <c r="DU3" i="9" s="1"/>
  <c r="DT2" i="9"/>
  <c r="DT3" i="9" s="1"/>
  <c r="DS2" i="9"/>
  <c r="DS3" i="9" s="1"/>
  <c r="DR2" i="9"/>
  <c r="DR3" i="9" s="1"/>
  <c r="DQ2" i="9"/>
  <c r="DQ3" i="9" s="1"/>
  <c r="DP2" i="9"/>
  <c r="DP3" i="9" s="1"/>
  <c r="DO2" i="9"/>
  <c r="DO3" i="9" s="1"/>
  <c r="DN2" i="9"/>
  <c r="DN3" i="9" s="1"/>
  <c r="DM2" i="9"/>
  <c r="DM3" i="9" s="1"/>
  <c r="N102" i="10" l="1"/>
  <c r="DL2" i="9"/>
  <c r="DL3" i="9" s="1"/>
  <c r="DK2" i="9"/>
  <c r="DK3" i="9" s="1"/>
  <c r="DJ2" i="9"/>
  <c r="DJ3" i="9" s="1"/>
  <c r="CZ3" i="9"/>
  <c r="DA3" i="9"/>
  <c r="DB3" i="9"/>
  <c r="DC3" i="9"/>
  <c r="DD3" i="9"/>
  <c r="CY2" i="9"/>
  <c r="CY3" i="9" s="1"/>
  <c r="CU3" i="9"/>
  <c r="CV3" i="9"/>
  <c r="CW3" i="9"/>
  <c r="CX3" i="9"/>
  <c r="CT3" i="9"/>
  <c r="CS2" i="9"/>
  <c r="CS3" i="9" s="1"/>
  <c r="CO3" i="9"/>
  <c r="CP3" i="9"/>
  <c r="CQ3" i="9"/>
  <c r="CR3" i="9"/>
  <c r="CN3" i="9"/>
  <c r="CM2" i="9"/>
  <c r="CM3" i="9" s="1"/>
  <c r="CI3" i="9"/>
  <c r="CJ3" i="9"/>
  <c r="CK3" i="9"/>
  <c r="CL3" i="9"/>
  <c r="CH3" i="9"/>
  <c r="CG2" i="9"/>
  <c r="CG3" i="9" s="1"/>
  <c r="CE3" i="9"/>
  <c r="CF3" i="9"/>
  <c r="CD3" i="9"/>
  <c r="CC3" i="9"/>
  <c r="CB3" i="9"/>
  <c r="BZ2" i="9"/>
  <c r="BZ3" i="9" s="1"/>
  <c r="BY2" i="9"/>
  <c r="BY3" i="9" s="1"/>
  <c r="BX2" i="9"/>
  <c r="BX3" i="9" s="1"/>
  <c r="BW3" i="9"/>
  <c r="E102" i="10" l="1"/>
  <c r="F102" i="10" s="1"/>
  <c r="D67" i="11"/>
  <c r="O102" i="10"/>
  <c r="BU2" i="9"/>
  <c r="BU3" i="9" s="1"/>
  <c r="BT2" i="9"/>
  <c r="BT3" i="9" s="1"/>
  <c r="BS2" i="9"/>
  <c r="BS3" i="9" s="1"/>
  <c r="BR2" i="9"/>
  <c r="BR3" i="9" s="1"/>
  <c r="BQ2" i="9"/>
  <c r="BQ3" i="9" s="1"/>
  <c r="BP2" i="9"/>
  <c r="BP3" i="9" s="1"/>
  <c r="BO2" i="9"/>
  <c r="BO3" i="9" s="1"/>
  <c r="BN2" i="9"/>
  <c r="BN3" i="9" s="1"/>
  <c r="BM2" i="9"/>
  <c r="BM3" i="9" s="1"/>
  <c r="BL2" i="9"/>
  <c r="BL3" i="9" s="1"/>
  <c r="BK2" i="9"/>
  <c r="BK3" i="9" s="1"/>
  <c r="BJ2" i="9"/>
  <c r="BJ3" i="9" s="1"/>
  <c r="BI2" i="9"/>
  <c r="BI3" i="9" s="1"/>
  <c r="BH2" i="9"/>
  <c r="BH3" i="9" s="1"/>
  <c r="BG2" i="9"/>
  <c r="BG3" i="9" s="1"/>
  <c r="BF2" i="9"/>
  <c r="BF3" i="9" s="1"/>
  <c r="BE2" i="9"/>
  <c r="BE3" i="9" s="1"/>
  <c r="BD2" i="9"/>
  <c r="BD3" i="9" s="1"/>
  <c r="BC2" i="9"/>
  <c r="BC3" i="9" s="1"/>
  <c r="BB2" i="9"/>
  <c r="BB3" i="9" s="1"/>
  <c r="AY2" i="9"/>
  <c r="AY3" i="9" s="1"/>
  <c r="AX2" i="9"/>
  <c r="AX3" i="9" s="1"/>
  <c r="AW2" i="9"/>
  <c r="AW3" i="9" s="1"/>
  <c r="AV2" i="9"/>
  <c r="AV3" i="9" s="1"/>
  <c r="AU2" i="9"/>
  <c r="AU3" i="9" s="1"/>
  <c r="AT2" i="9"/>
  <c r="AT3" i="9" s="1"/>
  <c r="AS2" i="9"/>
  <c r="AS3" i="9" s="1"/>
  <c r="P102" i="10" l="1"/>
  <c r="FQ2" i="9"/>
  <c r="FQ3" i="9" s="1"/>
  <c r="FR2" i="9"/>
  <c r="FR3" i="9" s="1"/>
  <c r="AP2" i="9"/>
  <c r="AP3" i="9" s="1"/>
  <c r="AO2" i="9"/>
  <c r="AO3" i="9" s="1"/>
  <c r="AN2" i="9"/>
  <c r="AN3" i="9" s="1"/>
  <c r="AM2" i="9"/>
  <c r="AM3" i="9" s="1"/>
  <c r="AL2" i="9"/>
  <c r="AL3" i="9" s="1"/>
  <c r="AK2" i="9"/>
  <c r="AK3" i="9" s="1"/>
  <c r="AJ2" i="9"/>
  <c r="AJ3" i="9" s="1"/>
  <c r="AI2" i="9"/>
  <c r="AI3" i="9" s="1"/>
  <c r="AH2" i="9"/>
  <c r="AH3" i="9" s="1"/>
  <c r="AG2" i="9"/>
  <c r="AG3" i="9" s="1"/>
  <c r="AF2" i="9"/>
  <c r="AF3" i="9" s="1"/>
  <c r="AE2" i="9"/>
  <c r="AE3" i="9" s="1"/>
  <c r="AD2" i="9"/>
  <c r="AD3" i="9" s="1"/>
  <c r="AC2" i="9"/>
  <c r="AC3" i="9" s="1"/>
  <c r="AB2" i="9"/>
  <c r="AB3" i="9" s="1"/>
  <c r="AA2" i="9"/>
  <c r="AA3" i="9" s="1"/>
  <c r="Z2" i="9"/>
  <c r="Z3" i="9" s="1"/>
  <c r="Y2" i="9"/>
  <c r="Y3" i="9" s="1"/>
  <c r="X2" i="9"/>
  <c r="X3" i="9" s="1"/>
  <c r="W2" i="9"/>
  <c r="W3" i="9" s="1"/>
  <c r="V2" i="9"/>
  <c r="V3" i="9" s="1"/>
  <c r="U2" i="9"/>
  <c r="U3" i="9" s="1"/>
  <c r="T2" i="9"/>
  <c r="T3" i="9" s="1"/>
  <c r="S2" i="9"/>
  <c r="S3" i="9" s="1"/>
  <c r="R2" i="9"/>
  <c r="R3" i="9" s="1"/>
  <c r="Q2" i="9"/>
  <c r="Q3" i="9" s="1"/>
  <c r="P2" i="9"/>
  <c r="P3" i="9" s="1"/>
  <c r="O2" i="9"/>
  <c r="O3" i="9" s="1"/>
  <c r="N2" i="9"/>
  <c r="N3" i="9" s="1"/>
  <c r="M2" i="9"/>
  <c r="M3" i="9" s="1"/>
  <c r="L2" i="9"/>
  <c r="L3" i="9" s="1"/>
  <c r="K2" i="9"/>
  <c r="K3" i="9" s="1"/>
  <c r="J2" i="9"/>
  <c r="J3" i="9" s="1"/>
  <c r="I2" i="9"/>
  <c r="I3" i="9" s="1"/>
  <c r="H2" i="9"/>
  <c r="H3" i="9" s="1"/>
  <c r="E50" i="10"/>
  <c r="F50" i="10"/>
  <c r="G50" i="10"/>
  <c r="H50" i="10"/>
  <c r="D50" i="10"/>
  <c r="I36" i="11" l="1"/>
  <c r="DE2" i="9"/>
  <c r="DE3" i="9" s="1"/>
  <c r="G36" i="11"/>
  <c r="AR2" i="9"/>
  <c r="AR3" i="9" s="1"/>
  <c r="DF3" i="9"/>
  <c r="DH3" i="9"/>
  <c r="DI3" i="9"/>
  <c r="DG3" i="9"/>
  <c r="FS2" i="9"/>
  <c r="FS3" i="9" s="1"/>
  <c r="FT2" i="9"/>
  <c r="FT3" i="9" s="1"/>
  <c r="F67" i="11"/>
  <c r="H67" i="11" l="1"/>
  <c r="O4" i="11" l="1"/>
  <c r="L42" i="11" l="1"/>
  <c r="B21" i="10" l="1"/>
  <c r="B19" i="10"/>
  <c r="B28" i="10"/>
</calcChain>
</file>

<file path=xl/sharedStrings.xml><?xml version="1.0" encoding="utf-8"?>
<sst xmlns="http://schemas.openxmlformats.org/spreadsheetml/2006/main" count="1115" uniqueCount="720">
  <si>
    <t>急募</t>
    <rPh sb="0" eb="2">
      <t>キュウボ</t>
    </rPh>
    <phoneticPr fontId="2"/>
  </si>
  <si>
    <t>転勤の可能性</t>
    <rPh sb="0" eb="2">
      <t>テンキン</t>
    </rPh>
    <rPh sb="3" eb="6">
      <t>カノウセイ</t>
    </rPh>
    <phoneticPr fontId="2"/>
  </si>
  <si>
    <t>交通費</t>
    <rPh sb="0" eb="3">
      <t>コウツウヒ</t>
    </rPh>
    <phoneticPr fontId="2"/>
  </si>
  <si>
    <t>雇用保険</t>
    <rPh sb="0" eb="2">
      <t>コヨウ</t>
    </rPh>
    <rPh sb="2" eb="4">
      <t>ホケン</t>
    </rPh>
    <phoneticPr fontId="2"/>
  </si>
  <si>
    <t>健康保険</t>
    <rPh sb="0" eb="2">
      <t>ケンコウ</t>
    </rPh>
    <rPh sb="2" eb="4">
      <t>ホケン</t>
    </rPh>
    <phoneticPr fontId="2"/>
  </si>
  <si>
    <t>厚生年金</t>
    <rPh sb="0" eb="2">
      <t>コウセイ</t>
    </rPh>
    <rPh sb="2" eb="4">
      <t>ネンキン</t>
    </rPh>
    <phoneticPr fontId="2"/>
  </si>
  <si>
    <t>試用期間</t>
    <rPh sb="0" eb="2">
      <t>シヨウ</t>
    </rPh>
    <rPh sb="2" eb="4">
      <t>キカン</t>
    </rPh>
    <phoneticPr fontId="2"/>
  </si>
  <si>
    <t>賞与</t>
    <rPh sb="0" eb="2">
      <t>ショウヨ</t>
    </rPh>
    <phoneticPr fontId="2"/>
  </si>
  <si>
    <t>昇給</t>
    <rPh sb="0" eb="2">
      <t>ショウキュウ</t>
    </rPh>
    <phoneticPr fontId="2"/>
  </si>
  <si>
    <t>募集職種</t>
  </si>
  <si>
    <t>記号</t>
  </si>
  <si>
    <t>求人票番号</t>
  </si>
  <si>
    <t>企業名</t>
  </si>
  <si>
    <t>事業所在地</t>
    <rPh sb="0" eb="2">
      <t>ジギョウ</t>
    </rPh>
    <phoneticPr fontId="2"/>
  </si>
  <si>
    <t>資本金</t>
  </si>
  <si>
    <t>創業</t>
    <rPh sb="0" eb="2">
      <t>ソウギョウ</t>
    </rPh>
    <phoneticPr fontId="2"/>
  </si>
  <si>
    <t>勤務地</t>
  </si>
  <si>
    <t>就業時間</t>
  </si>
  <si>
    <t>無</t>
    <rPh sb="0" eb="1">
      <t>ナシ</t>
    </rPh>
    <phoneticPr fontId="2"/>
  </si>
  <si>
    <t>休日・休暇</t>
  </si>
  <si>
    <t>労災保険</t>
  </si>
  <si>
    <t>有</t>
  </si>
  <si>
    <t>募集人数</t>
  </si>
  <si>
    <t>賃金締切日</t>
    <rPh sb="0" eb="2">
      <t>チンギン</t>
    </rPh>
    <rPh sb="2" eb="5">
      <t>シメキリビ</t>
    </rPh>
    <phoneticPr fontId="2"/>
  </si>
  <si>
    <t>賃金支払日</t>
    <rPh sb="0" eb="2">
      <t>チンギン</t>
    </rPh>
    <rPh sb="2" eb="5">
      <t>シハライビ</t>
    </rPh>
    <phoneticPr fontId="2"/>
  </si>
  <si>
    <t>雇用形態</t>
    <rPh sb="0" eb="1">
      <t>コ</t>
    </rPh>
    <phoneticPr fontId="2"/>
  </si>
  <si>
    <t>応募条件</t>
  </si>
  <si>
    <t>（学歴・資格）</t>
    <phoneticPr fontId="2"/>
  </si>
  <si>
    <t>福利厚生等</t>
    <rPh sb="0" eb="2">
      <t>フクリ</t>
    </rPh>
    <rPh sb="2" eb="4">
      <t>コウセイ</t>
    </rPh>
    <rPh sb="4" eb="5">
      <t>ナド</t>
    </rPh>
    <phoneticPr fontId="2"/>
  </si>
  <si>
    <t>退職金制度</t>
    <rPh sb="0" eb="3">
      <t>タイショクキン</t>
    </rPh>
    <rPh sb="3" eb="5">
      <t>セイド</t>
    </rPh>
    <phoneticPr fontId="2"/>
  </si>
  <si>
    <t>会社の自慢</t>
  </si>
  <si>
    <t>応募方法</t>
  </si>
  <si>
    <t>TEL</t>
  </si>
  <si>
    <t>FAX</t>
  </si>
  <si>
    <t>職業紹介事業者</t>
    <phoneticPr fontId="2"/>
  </si>
  <si>
    <t>25　一般事務の職業</t>
    <rPh sb="3" eb="5">
      <t>イッパン</t>
    </rPh>
    <rPh sb="5" eb="7">
      <t>ジム</t>
    </rPh>
    <rPh sb="8" eb="10">
      <t>ショクギョウ</t>
    </rPh>
    <phoneticPr fontId="2"/>
  </si>
  <si>
    <t>その他</t>
    <rPh sb="2" eb="3">
      <t>タ</t>
    </rPh>
    <phoneticPr fontId="2"/>
  </si>
  <si>
    <t>2.仕事の内容等</t>
    <rPh sb="2" eb="4">
      <t>シゴト</t>
    </rPh>
    <rPh sb="5" eb="7">
      <t>ナイヨウ</t>
    </rPh>
    <rPh sb="7" eb="8">
      <t>トウ</t>
    </rPh>
    <phoneticPr fontId="2"/>
  </si>
  <si>
    <t>3.労働条件等</t>
    <rPh sb="2" eb="4">
      <t>ロウドウ</t>
    </rPh>
    <rPh sb="4" eb="6">
      <t>ジョウケン</t>
    </rPh>
    <rPh sb="6" eb="7">
      <t>トウ</t>
    </rPh>
    <phoneticPr fontId="2"/>
  </si>
  <si>
    <t>年間休日数</t>
    <rPh sb="0" eb="2">
      <t>ネンカン</t>
    </rPh>
    <rPh sb="2" eb="4">
      <t>キュウジツ</t>
    </rPh>
    <rPh sb="4" eb="5">
      <t>スウ</t>
    </rPh>
    <phoneticPr fontId="2"/>
  </si>
  <si>
    <t>有給休暇</t>
    <rPh sb="0" eb="2">
      <t>ユウキュウ</t>
    </rPh>
    <rPh sb="2" eb="4">
      <t>キュウカ</t>
    </rPh>
    <phoneticPr fontId="2"/>
  </si>
  <si>
    <t>入社時</t>
    <rPh sb="0" eb="2">
      <t>ニュウシャ</t>
    </rPh>
    <rPh sb="2" eb="3">
      <t>ジ</t>
    </rPh>
    <phoneticPr fontId="2"/>
  </si>
  <si>
    <t>6ヵ月後</t>
    <rPh sb="2" eb="3">
      <t>ゲツ</t>
    </rPh>
    <rPh sb="3" eb="4">
      <t>ゴ</t>
    </rPh>
    <phoneticPr fontId="2"/>
  </si>
  <si>
    <t>休業等取得実績</t>
    <rPh sb="0" eb="2">
      <t>キュウギョウ</t>
    </rPh>
    <rPh sb="2" eb="3">
      <t>トウ</t>
    </rPh>
    <rPh sb="3" eb="5">
      <t>シュトク</t>
    </rPh>
    <rPh sb="5" eb="7">
      <t>ジッセキ</t>
    </rPh>
    <phoneticPr fontId="2"/>
  </si>
  <si>
    <t>育児休業</t>
    <rPh sb="0" eb="2">
      <t>イクジ</t>
    </rPh>
    <rPh sb="2" eb="4">
      <t>キュウギョウ</t>
    </rPh>
    <phoneticPr fontId="2"/>
  </si>
  <si>
    <t>介護休業</t>
    <rPh sb="0" eb="2">
      <t>カイゴ</t>
    </rPh>
    <rPh sb="2" eb="4">
      <t>キュウギョウ</t>
    </rPh>
    <phoneticPr fontId="2"/>
  </si>
  <si>
    <t>看護休暇</t>
    <rPh sb="0" eb="2">
      <t>カンゴ</t>
    </rPh>
    <rPh sb="2" eb="4">
      <t>キュウカ</t>
    </rPh>
    <phoneticPr fontId="2"/>
  </si>
  <si>
    <t>時間外</t>
    <rPh sb="0" eb="3">
      <t>ジカンガイ</t>
    </rPh>
    <phoneticPr fontId="2"/>
  </si>
  <si>
    <t>従業員数</t>
    <phoneticPr fontId="2"/>
  </si>
  <si>
    <t>加入保険等</t>
    <rPh sb="0" eb="2">
      <t>カニュウ</t>
    </rPh>
    <rPh sb="2" eb="4">
      <t>ホケン</t>
    </rPh>
    <rPh sb="4" eb="5">
      <t>トウ</t>
    </rPh>
    <phoneticPr fontId="2"/>
  </si>
  <si>
    <t>新卒</t>
    <rPh sb="0" eb="2">
      <t>シンソツ</t>
    </rPh>
    <phoneticPr fontId="1"/>
  </si>
  <si>
    <t>1.会社の情報</t>
    <rPh sb="2" eb="4">
      <t>カイシャ</t>
    </rPh>
    <rPh sb="5" eb="7">
      <t>ジョウホウ</t>
    </rPh>
    <phoneticPr fontId="2"/>
  </si>
  <si>
    <t>大学院</t>
    <rPh sb="0" eb="2">
      <t>ダイガク</t>
    </rPh>
    <rPh sb="2" eb="3">
      <t>イン</t>
    </rPh>
    <phoneticPr fontId="1"/>
  </si>
  <si>
    <t>大学</t>
    <rPh sb="0" eb="2">
      <t>ダイガク</t>
    </rPh>
    <phoneticPr fontId="1"/>
  </si>
  <si>
    <t>短大</t>
    <rPh sb="0" eb="2">
      <t>タンダイ</t>
    </rPh>
    <phoneticPr fontId="1"/>
  </si>
  <si>
    <t>高専</t>
    <rPh sb="0" eb="2">
      <t>コウセン</t>
    </rPh>
    <phoneticPr fontId="1"/>
  </si>
  <si>
    <t>専修学校</t>
    <rPh sb="0" eb="2">
      <t>センシュウ</t>
    </rPh>
    <rPh sb="2" eb="4">
      <t>ガッコウ</t>
    </rPh>
    <phoneticPr fontId="1"/>
  </si>
  <si>
    <t>4.選考</t>
    <rPh sb="2" eb="4">
      <t>センコウ</t>
    </rPh>
    <phoneticPr fontId="2"/>
  </si>
  <si>
    <t>賃金形態</t>
    <phoneticPr fontId="1"/>
  </si>
  <si>
    <t>基本給</t>
    <phoneticPr fontId="1"/>
  </si>
  <si>
    <t>計（税込）</t>
    <phoneticPr fontId="1"/>
  </si>
  <si>
    <t>区分/学歴</t>
    <rPh sb="0" eb="2">
      <t>クブン</t>
    </rPh>
    <rPh sb="3" eb="5">
      <t>ガクレキ</t>
    </rPh>
    <phoneticPr fontId="1"/>
  </si>
  <si>
    <t>賃金（税込）</t>
    <phoneticPr fontId="1"/>
  </si>
  <si>
    <t>受付期間</t>
    <rPh sb="0" eb="2">
      <t>ウケツケ</t>
    </rPh>
    <rPh sb="2" eb="4">
      <t>キカン</t>
    </rPh>
    <phoneticPr fontId="1"/>
  </si>
  <si>
    <t>面接</t>
    <rPh sb="0" eb="2">
      <t>メンセツ</t>
    </rPh>
    <phoneticPr fontId="1"/>
  </si>
  <si>
    <t>常識</t>
    <rPh sb="0" eb="2">
      <t>ジョウシキ</t>
    </rPh>
    <phoneticPr fontId="1"/>
  </si>
  <si>
    <t>年以内</t>
    <rPh sb="0" eb="1">
      <t>ネン</t>
    </rPh>
    <rPh sb="1" eb="3">
      <t>イナイ</t>
    </rPh>
    <phoneticPr fontId="1"/>
  </si>
  <si>
    <t>○</t>
    <phoneticPr fontId="1"/>
  </si>
  <si>
    <t>随時</t>
    <rPh sb="0" eb="2">
      <t>ズイジ</t>
    </rPh>
    <phoneticPr fontId="1"/>
  </si>
  <si>
    <t>定年制</t>
    <rPh sb="0" eb="2">
      <t>テイネン</t>
    </rPh>
    <rPh sb="2" eb="3">
      <t>セイ</t>
    </rPh>
    <phoneticPr fontId="2"/>
  </si>
  <si>
    <t>勤務延長</t>
    <rPh sb="0" eb="2">
      <t>キンム</t>
    </rPh>
    <rPh sb="2" eb="4">
      <t>エンチョウ</t>
    </rPh>
    <phoneticPr fontId="2"/>
  </si>
  <si>
    <t>再雇用</t>
    <rPh sb="0" eb="3">
      <t>サイコヨウ</t>
    </rPh>
    <phoneticPr fontId="2"/>
  </si>
  <si>
    <t>マイカー通勤</t>
    <phoneticPr fontId="2"/>
  </si>
  <si>
    <t>募集・採用に関する情報</t>
    <rPh sb="0" eb="2">
      <t>ボシュウ</t>
    </rPh>
    <rPh sb="3" eb="5">
      <t>サイヨウ</t>
    </rPh>
    <rPh sb="6" eb="7">
      <t>カン</t>
    </rPh>
    <rPh sb="9" eb="11">
      <t>ジョウホウ</t>
    </rPh>
    <phoneticPr fontId="1"/>
  </si>
  <si>
    <t>採用者数</t>
    <rPh sb="0" eb="3">
      <t>サイヨウシャ</t>
    </rPh>
    <rPh sb="3" eb="4">
      <t>スウ</t>
    </rPh>
    <phoneticPr fontId="1"/>
  </si>
  <si>
    <t>離職者数</t>
    <rPh sb="0" eb="3">
      <t>リショクシャ</t>
    </rPh>
    <rPh sb="3" eb="4">
      <t>スウ</t>
    </rPh>
    <phoneticPr fontId="1"/>
  </si>
  <si>
    <t>（男性）</t>
    <rPh sb="1" eb="3">
      <t>ダンセイ</t>
    </rPh>
    <phoneticPr fontId="1"/>
  </si>
  <si>
    <t>（女性）</t>
    <rPh sb="1" eb="3">
      <t>ジョセイ</t>
    </rPh>
    <phoneticPr fontId="1"/>
  </si>
  <si>
    <t>従業員の平均年齢</t>
    <rPh sb="0" eb="3">
      <t>ジュウギョウイン</t>
    </rPh>
    <rPh sb="4" eb="6">
      <t>ヘイキン</t>
    </rPh>
    <rPh sb="6" eb="8">
      <t>ネンレイ</t>
    </rPh>
    <phoneticPr fontId="1"/>
  </si>
  <si>
    <t>人</t>
    <rPh sb="0" eb="1">
      <t>ニン</t>
    </rPh>
    <phoneticPr fontId="1"/>
  </si>
  <si>
    <t>職業能力の開発及び向上に関する取組の実施状況</t>
    <rPh sb="0" eb="2">
      <t>ショクギョウ</t>
    </rPh>
    <rPh sb="2" eb="4">
      <t>ノウリョク</t>
    </rPh>
    <rPh sb="5" eb="7">
      <t>カイハツ</t>
    </rPh>
    <rPh sb="7" eb="8">
      <t>オヨ</t>
    </rPh>
    <rPh sb="9" eb="11">
      <t>コウジョウ</t>
    </rPh>
    <rPh sb="12" eb="13">
      <t>カン</t>
    </rPh>
    <rPh sb="15" eb="17">
      <t>トリクミ</t>
    </rPh>
    <rPh sb="18" eb="20">
      <t>ジッシ</t>
    </rPh>
    <rPh sb="20" eb="22">
      <t>ジョウキョウ</t>
    </rPh>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</si>
  <si>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</si>
  <si>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</si>
  <si>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</si>
  <si>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</si>
  <si>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</si>
  <si>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職場への定着の促進に関する取組の実施状況</t>
    <rPh sb="0" eb="2">
      <t>ショクバ</t>
    </rPh>
    <rPh sb="4" eb="6">
      <t>テイチャク</t>
    </rPh>
    <rPh sb="7" eb="9">
      <t>ソクシン</t>
    </rPh>
    <rPh sb="10" eb="11">
      <t>カン</t>
    </rPh>
    <rPh sb="13" eb="15">
      <t>トリクミ</t>
    </rPh>
    <rPh sb="16" eb="18">
      <t>ジッシ</t>
    </rPh>
    <rPh sb="18" eb="20">
      <t>ジョウキョウ</t>
    </rPh>
    <phoneticPr fontId="1"/>
  </si>
  <si>
    <t>前事業年度の月平均所定外労働時間</t>
    <rPh sb="0" eb="1">
      <t>ゼン</t>
    </rPh>
    <rPh sb="1" eb="3">
      <t>ジギョウ</t>
    </rPh>
    <rPh sb="3" eb="5">
      <t>ネンド</t>
    </rPh>
    <rPh sb="6" eb="7">
      <t>ツキ</t>
    </rPh>
    <rPh sb="7" eb="9">
      <t>ヘイキン</t>
    </rPh>
    <rPh sb="9" eb="11">
      <t>ショテイ</t>
    </rPh>
    <rPh sb="11" eb="12">
      <t>ソト</t>
    </rPh>
    <rPh sb="12" eb="14">
      <t>ロウドウ</t>
    </rPh>
    <rPh sb="14" eb="16">
      <t>ジカン</t>
    </rPh>
    <phoneticPr fontId="1"/>
  </si>
  <si>
    <t>前事業年度の有給休暇の平均取得日数</t>
    <rPh sb="0" eb="1">
      <t>ゼン</t>
    </rPh>
    <rPh sb="1" eb="3">
      <t>ジギョウ</t>
    </rPh>
    <rPh sb="3" eb="5">
      <t>ネンド</t>
    </rPh>
    <rPh sb="6" eb="7">
      <t>ユウ</t>
    </rPh>
    <rPh sb="7" eb="8">
      <t>キュウ</t>
    </rPh>
    <rPh sb="8" eb="10">
      <t>キュウカ</t>
    </rPh>
    <rPh sb="11" eb="13">
      <t>ヘイキン</t>
    </rPh>
    <rPh sb="13" eb="15">
      <t>シュトク</t>
    </rPh>
    <rPh sb="15" eb="17">
      <t>ニッスウ</t>
    </rPh>
    <phoneticPr fontId="1"/>
  </si>
  <si>
    <t>前事業年度の育児休業取得者数/出産者数</t>
    <rPh sb="0" eb="1">
      <t>ゼン</t>
    </rPh>
    <rPh sb="1" eb="3">
      <t>ジギョウ</t>
    </rPh>
    <rPh sb="3" eb="5">
      <t>ネンド</t>
    </rPh>
    <rPh sb="6" eb="8">
      <t>イクジ</t>
    </rPh>
    <rPh sb="8" eb="10">
      <t>キュウギョウ</t>
    </rPh>
    <rPh sb="10" eb="13">
      <t>シュトクシャ</t>
    </rPh>
    <rPh sb="13" eb="14">
      <t>カズ</t>
    </rPh>
    <rPh sb="15" eb="18">
      <t>シュッサンシャ</t>
    </rPh>
    <rPh sb="18" eb="19">
      <t>カズ</t>
    </rPh>
    <phoneticPr fontId="1"/>
  </si>
  <si>
    <t>女性</t>
    <rPh sb="0" eb="2">
      <t>ジョセイ</t>
    </rPh>
    <phoneticPr fontId="1"/>
  </si>
  <si>
    <t>男性</t>
    <rPh sb="0" eb="2">
      <t>ダンセイ</t>
    </rPh>
    <phoneticPr fontId="1"/>
  </si>
  <si>
    <t>役員</t>
    <rPh sb="0" eb="2">
      <t>ヤクイン</t>
    </rPh>
    <phoneticPr fontId="1"/>
  </si>
  <si>
    <t>％</t>
    <phoneticPr fontId="1"/>
  </si>
  <si>
    <t>管理職</t>
    <rPh sb="0" eb="2">
      <t>カンリ</t>
    </rPh>
    <rPh sb="2" eb="3">
      <t>ショク</t>
    </rPh>
    <phoneticPr fontId="1"/>
  </si>
  <si>
    <t>6.補足事項・特記事項</t>
    <rPh sb="2" eb="4">
      <t>ホソク</t>
    </rPh>
    <rPh sb="4" eb="6">
      <t>ジコウ</t>
    </rPh>
    <rPh sb="7" eb="9">
      <t>トッキ</t>
    </rPh>
    <rPh sb="9" eb="11">
      <t>ジコウ</t>
    </rPh>
    <phoneticPr fontId="2"/>
  </si>
  <si>
    <t>シフト</t>
    <phoneticPr fontId="1"/>
  </si>
  <si>
    <t>Ａ　管理的職業</t>
    <rPh sb="2" eb="4">
      <t>カンリ</t>
    </rPh>
    <rPh sb="4" eb="5">
      <t>テキ</t>
    </rPh>
    <rPh sb="5" eb="7">
      <t>ショクギョウ</t>
    </rPh>
    <phoneticPr fontId="2"/>
  </si>
  <si>
    <t>2　法人・団体の役員</t>
    <rPh sb="2" eb="4">
      <t>ホウジン</t>
    </rPh>
    <rPh sb="5" eb="7">
      <t>ダンタイ</t>
    </rPh>
    <rPh sb="8" eb="10">
      <t>ヤクイン</t>
    </rPh>
    <phoneticPr fontId="2"/>
  </si>
  <si>
    <t>3　法人・団体の管理職員</t>
    <rPh sb="2" eb="4">
      <t>ホウジン</t>
    </rPh>
    <rPh sb="5" eb="7">
      <t>ダンタイ</t>
    </rPh>
    <rPh sb="8" eb="10">
      <t>カンリ</t>
    </rPh>
    <rPh sb="10" eb="12">
      <t>ショクイン</t>
    </rPh>
    <phoneticPr fontId="2"/>
  </si>
  <si>
    <t>4　その他の管理業種</t>
    <rPh sb="4" eb="5">
      <t>タ</t>
    </rPh>
    <rPh sb="6" eb="8">
      <t>カンリ</t>
    </rPh>
    <rPh sb="8" eb="9">
      <t>ギョウ</t>
    </rPh>
    <rPh sb="9" eb="10">
      <t>シュ</t>
    </rPh>
    <phoneticPr fontId="2"/>
  </si>
  <si>
    <t>Ｂ　専門的・技術的職業</t>
    <rPh sb="2" eb="5">
      <t>センモンテキ</t>
    </rPh>
    <rPh sb="6" eb="8">
      <t>ギジュツ</t>
    </rPh>
    <rPh sb="8" eb="9">
      <t>テキ</t>
    </rPh>
    <rPh sb="9" eb="11">
      <t>ショクギョウ</t>
    </rPh>
    <phoneticPr fontId="2"/>
  </si>
  <si>
    <t>5　研究者</t>
    <rPh sb="2" eb="5">
      <t>ケンキュウシャ</t>
    </rPh>
    <phoneticPr fontId="2"/>
  </si>
  <si>
    <t>6　農林水産技術者</t>
    <rPh sb="2" eb="4">
      <t>ノウリン</t>
    </rPh>
    <rPh sb="4" eb="6">
      <t>スイサン</t>
    </rPh>
    <rPh sb="6" eb="9">
      <t>ギジュツシャ</t>
    </rPh>
    <phoneticPr fontId="2"/>
  </si>
  <si>
    <t>7　開発技術者</t>
    <rPh sb="2" eb="4">
      <t>カイハツ</t>
    </rPh>
    <rPh sb="4" eb="6">
      <t>ギジュツ</t>
    </rPh>
    <rPh sb="6" eb="7">
      <t>シャ</t>
    </rPh>
    <phoneticPr fontId="2"/>
  </si>
  <si>
    <t>8　製造技術者</t>
    <rPh sb="2" eb="4">
      <t>セイゾウ</t>
    </rPh>
    <rPh sb="4" eb="6">
      <t>ギジュツ</t>
    </rPh>
    <rPh sb="6" eb="7">
      <t>シャ</t>
    </rPh>
    <phoneticPr fontId="2"/>
  </si>
  <si>
    <t>9　建築・土木・測量技術者</t>
    <rPh sb="2" eb="4">
      <t>ケンチク</t>
    </rPh>
    <rPh sb="5" eb="7">
      <t>ドボク</t>
    </rPh>
    <rPh sb="8" eb="10">
      <t>ソクリョウ</t>
    </rPh>
    <rPh sb="10" eb="13">
      <t>ギジュツシャ</t>
    </rPh>
    <phoneticPr fontId="2"/>
  </si>
  <si>
    <t>10　情報処理・通信技術者</t>
    <rPh sb="3" eb="5">
      <t>ジョウホウ</t>
    </rPh>
    <rPh sb="5" eb="7">
      <t>ショリ</t>
    </rPh>
    <rPh sb="8" eb="10">
      <t>ツウシン</t>
    </rPh>
    <rPh sb="10" eb="12">
      <t>ギジュツ</t>
    </rPh>
    <rPh sb="12" eb="13">
      <t>シャ</t>
    </rPh>
    <phoneticPr fontId="2"/>
  </si>
  <si>
    <t>11　その他の技術者</t>
    <rPh sb="5" eb="6">
      <t>タ</t>
    </rPh>
    <rPh sb="7" eb="10">
      <t>ギジュツシャ</t>
    </rPh>
    <phoneticPr fontId="2"/>
  </si>
  <si>
    <t>12　医師・歯科医師・獣医師・薬剤師</t>
    <rPh sb="3" eb="5">
      <t>イシ</t>
    </rPh>
    <rPh sb="6" eb="8">
      <t>シカ</t>
    </rPh>
    <rPh sb="8" eb="10">
      <t>イシ</t>
    </rPh>
    <rPh sb="11" eb="14">
      <t>ジュウイシ</t>
    </rPh>
    <rPh sb="15" eb="18">
      <t>ヤクザイシ</t>
    </rPh>
    <phoneticPr fontId="2"/>
  </si>
  <si>
    <t>13　保健師、助産師、看護師</t>
    <rPh sb="3" eb="6">
      <t>ホケンシ</t>
    </rPh>
    <rPh sb="7" eb="10">
      <t>ジョサンシ</t>
    </rPh>
    <rPh sb="11" eb="13">
      <t>カンゴ</t>
    </rPh>
    <rPh sb="13" eb="14">
      <t>シ</t>
    </rPh>
    <phoneticPr fontId="2"/>
  </si>
  <si>
    <t>14　医療技術者</t>
    <rPh sb="3" eb="5">
      <t>イリョウ</t>
    </rPh>
    <rPh sb="5" eb="7">
      <t>ギジュツ</t>
    </rPh>
    <rPh sb="7" eb="8">
      <t>シャ</t>
    </rPh>
    <phoneticPr fontId="2"/>
  </si>
  <si>
    <t>15　その他の保険医療の職業</t>
    <rPh sb="5" eb="6">
      <t>タ</t>
    </rPh>
    <rPh sb="7" eb="9">
      <t>ホケン</t>
    </rPh>
    <rPh sb="9" eb="11">
      <t>イリョウ</t>
    </rPh>
    <rPh sb="12" eb="14">
      <t>ショクギョウ</t>
    </rPh>
    <phoneticPr fontId="2"/>
  </si>
  <si>
    <t>16　社会福祉の専門的職業</t>
    <rPh sb="3" eb="5">
      <t>シャカイ</t>
    </rPh>
    <rPh sb="5" eb="7">
      <t>フクシ</t>
    </rPh>
    <rPh sb="8" eb="11">
      <t>センモンテキ</t>
    </rPh>
    <rPh sb="11" eb="13">
      <t>ショクギョウ</t>
    </rPh>
    <phoneticPr fontId="2"/>
  </si>
  <si>
    <t>17　法務の職業</t>
    <rPh sb="3" eb="5">
      <t>ホウム</t>
    </rPh>
    <rPh sb="6" eb="8">
      <t>ショクギョウ</t>
    </rPh>
    <phoneticPr fontId="2"/>
  </si>
  <si>
    <t>18　経営・金融保険の専門的職業</t>
    <rPh sb="3" eb="5">
      <t>ケイエイ</t>
    </rPh>
    <rPh sb="6" eb="8">
      <t>キンユウ</t>
    </rPh>
    <rPh sb="8" eb="10">
      <t>ホケン</t>
    </rPh>
    <rPh sb="11" eb="14">
      <t>センモンテキ</t>
    </rPh>
    <rPh sb="14" eb="16">
      <t>ショクギョウ</t>
    </rPh>
    <phoneticPr fontId="2"/>
  </si>
  <si>
    <t>19　教育の職業</t>
    <rPh sb="3" eb="5">
      <t>キョウイク</t>
    </rPh>
    <rPh sb="6" eb="8">
      <t>ショクギョウ</t>
    </rPh>
    <phoneticPr fontId="2"/>
  </si>
  <si>
    <t>20　宗教家</t>
    <rPh sb="3" eb="6">
      <t>シュウキョウカ</t>
    </rPh>
    <phoneticPr fontId="2"/>
  </si>
  <si>
    <t>21　著述家、記者、編集者</t>
    <rPh sb="3" eb="5">
      <t>チョジュツ</t>
    </rPh>
    <rPh sb="5" eb="6">
      <t>カ</t>
    </rPh>
    <rPh sb="7" eb="9">
      <t>キシャ</t>
    </rPh>
    <rPh sb="10" eb="13">
      <t>ヘンシュウシャ</t>
    </rPh>
    <phoneticPr fontId="2"/>
  </si>
  <si>
    <t>22　美術家、デザイナー、写真家、映像撮影家</t>
    <rPh sb="3" eb="6">
      <t>ビジュツカ</t>
    </rPh>
    <rPh sb="13" eb="16">
      <t>シャシンカ</t>
    </rPh>
    <rPh sb="17" eb="19">
      <t>エイゾウ</t>
    </rPh>
    <rPh sb="19" eb="21">
      <t>サツエイ</t>
    </rPh>
    <rPh sb="21" eb="22">
      <t>イエ</t>
    </rPh>
    <phoneticPr fontId="2"/>
  </si>
  <si>
    <t>23　音楽家、舞台芸術家</t>
    <rPh sb="3" eb="6">
      <t>オンガクカ</t>
    </rPh>
    <rPh sb="7" eb="9">
      <t>ブタイ</t>
    </rPh>
    <rPh sb="9" eb="12">
      <t>ゲイジュツカ</t>
    </rPh>
    <phoneticPr fontId="2"/>
  </si>
  <si>
    <t>24　その他の専門的職業</t>
    <rPh sb="5" eb="6">
      <t>タ</t>
    </rPh>
    <rPh sb="7" eb="10">
      <t>センモンテキ</t>
    </rPh>
    <rPh sb="10" eb="12">
      <t>ショクギョウ</t>
    </rPh>
    <phoneticPr fontId="2"/>
  </si>
  <si>
    <t>Ｃ　事務的職業</t>
    <rPh sb="2" eb="5">
      <t>ジムテキ</t>
    </rPh>
    <rPh sb="5" eb="7">
      <t>ショクギョウ</t>
    </rPh>
    <phoneticPr fontId="2"/>
  </si>
  <si>
    <t>26　会計事務の職業</t>
    <rPh sb="3" eb="5">
      <t>カイケイ</t>
    </rPh>
    <rPh sb="5" eb="7">
      <t>ジム</t>
    </rPh>
    <rPh sb="8" eb="10">
      <t>ショクギョウ</t>
    </rPh>
    <phoneticPr fontId="2"/>
  </si>
  <si>
    <t>27　生産関連事務の職業</t>
    <rPh sb="3" eb="5">
      <t>セイサン</t>
    </rPh>
    <rPh sb="5" eb="7">
      <t>カンレン</t>
    </rPh>
    <rPh sb="7" eb="9">
      <t>ジム</t>
    </rPh>
    <rPh sb="10" eb="12">
      <t>ショクギョウ</t>
    </rPh>
    <phoneticPr fontId="2"/>
  </si>
  <si>
    <t>28　営業・販売関連の事務</t>
    <rPh sb="3" eb="5">
      <t>エイギョウ</t>
    </rPh>
    <rPh sb="6" eb="8">
      <t>ハンバイ</t>
    </rPh>
    <rPh sb="8" eb="10">
      <t>カンレン</t>
    </rPh>
    <rPh sb="11" eb="13">
      <t>ジム</t>
    </rPh>
    <phoneticPr fontId="2"/>
  </si>
  <si>
    <t>29　外勤事務の職業</t>
    <rPh sb="3" eb="5">
      <t>ガイキン</t>
    </rPh>
    <rPh sb="5" eb="7">
      <t>ジム</t>
    </rPh>
    <rPh sb="8" eb="10">
      <t>ショクギョウ</t>
    </rPh>
    <phoneticPr fontId="2"/>
  </si>
  <si>
    <t>30　運輸・郵便事務の職業</t>
    <rPh sb="3" eb="5">
      <t>ウンユ</t>
    </rPh>
    <rPh sb="6" eb="8">
      <t>ユウビン</t>
    </rPh>
    <rPh sb="8" eb="10">
      <t>ジム</t>
    </rPh>
    <rPh sb="11" eb="13">
      <t>ショクギョウ</t>
    </rPh>
    <phoneticPr fontId="2"/>
  </si>
  <si>
    <t>31　事務用機器操作の職業</t>
    <rPh sb="3" eb="6">
      <t>ジムヨウ</t>
    </rPh>
    <rPh sb="6" eb="8">
      <t>キキ</t>
    </rPh>
    <rPh sb="8" eb="10">
      <t>ソウサ</t>
    </rPh>
    <rPh sb="11" eb="12">
      <t>ショク</t>
    </rPh>
    <rPh sb="12" eb="13">
      <t>ギョウ</t>
    </rPh>
    <phoneticPr fontId="2"/>
  </si>
  <si>
    <t>Ｄ　販売の職業</t>
    <rPh sb="2" eb="4">
      <t>ハンバイ</t>
    </rPh>
    <rPh sb="5" eb="7">
      <t>ショクギョウ</t>
    </rPh>
    <phoneticPr fontId="2"/>
  </si>
  <si>
    <t>32　商品販売の職業</t>
    <rPh sb="3" eb="5">
      <t>ショウヒン</t>
    </rPh>
    <rPh sb="5" eb="7">
      <t>ハンバイ</t>
    </rPh>
    <rPh sb="8" eb="10">
      <t>ショクギョウ</t>
    </rPh>
    <phoneticPr fontId="2"/>
  </si>
  <si>
    <t>33　販売類似の職業</t>
    <rPh sb="3" eb="5">
      <t>ハンバイ</t>
    </rPh>
    <rPh sb="5" eb="7">
      <t>ルイジ</t>
    </rPh>
    <rPh sb="8" eb="10">
      <t>ショクギョウ</t>
    </rPh>
    <phoneticPr fontId="2"/>
  </si>
  <si>
    <t>34　営業の職業</t>
    <rPh sb="3" eb="5">
      <t>エイギョウ</t>
    </rPh>
    <rPh sb="6" eb="8">
      <t>ショクギョウ</t>
    </rPh>
    <phoneticPr fontId="2"/>
  </si>
  <si>
    <t>Ｅ　サービスの職業</t>
    <rPh sb="7" eb="9">
      <t>ショクギョウ</t>
    </rPh>
    <phoneticPr fontId="2"/>
  </si>
  <si>
    <t>35　家庭生活支援の職業</t>
    <rPh sb="3" eb="5">
      <t>カテイ</t>
    </rPh>
    <rPh sb="5" eb="7">
      <t>セイカツ</t>
    </rPh>
    <rPh sb="7" eb="9">
      <t>シエン</t>
    </rPh>
    <rPh sb="10" eb="12">
      <t>ショクギョウ</t>
    </rPh>
    <phoneticPr fontId="2"/>
  </si>
  <si>
    <t>36　介護サービスの職業</t>
    <rPh sb="3" eb="5">
      <t>カイゴ</t>
    </rPh>
    <rPh sb="10" eb="12">
      <t>ショクギョウ</t>
    </rPh>
    <phoneticPr fontId="2"/>
  </si>
  <si>
    <t>37　保健医療サービスの職業</t>
    <rPh sb="3" eb="5">
      <t>ホケン</t>
    </rPh>
    <rPh sb="5" eb="7">
      <t>イリョウ</t>
    </rPh>
    <rPh sb="12" eb="14">
      <t>ショクギョウ</t>
    </rPh>
    <phoneticPr fontId="2"/>
  </si>
  <si>
    <t>38　生活衛生サービスの職業</t>
    <rPh sb="3" eb="5">
      <t>セイカツ</t>
    </rPh>
    <rPh sb="5" eb="7">
      <t>エイセイ</t>
    </rPh>
    <rPh sb="12" eb="14">
      <t>ショクギョウ</t>
    </rPh>
    <phoneticPr fontId="2"/>
  </si>
  <si>
    <t>39　飲食物調理の職業</t>
    <rPh sb="3" eb="6">
      <t>インショクブツ</t>
    </rPh>
    <rPh sb="6" eb="8">
      <t>チョウリ</t>
    </rPh>
    <rPh sb="9" eb="11">
      <t>ショクギョウ</t>
    </rPh>
    <phoneticPr fontId="2"/>
  </si>
  <si>
    <t>40　接客・給仕の職業</t>
    <rPh sb="3" eb="5">
      <t>セッキャク</t>
    </rPh>
    <rPh sb="6" eb="8">
      <t>キュウジ</t>
    </rPh>
    <rPh sb="9" eb="11">
      <t>ショクギョウ</t>
    </rPh>
    <phoneticPr fontId="2"/>
  </si>
  <si>
    <t>41　住居施設・ビル等の管理の職業</t>
    <rPh sb="3" eb="5">
      <t>ジュウキョ</t>
    </rPh>
    <rPh sb="5" eb="7">
      <t>シセツ</t>
    </rPh>
    <rPh sb="10" eb="11">
      <t>トウ</t>
    </rPh>
    <rPh sb="12" eb="14">
      <t>カンリ</t>
    </rPh>
    <rPh sb="15" eb="17">
      <t>ショクギョウ</t>
    </rPh>
    <phoneticPr fontId="2"/>
  </si>
  <si>
    <t>42　その他のサービスの職業</t>
    <rPh sb="5" eb="6">
      <t>タ</t>
    </rPh>
    <rPh sb="12" eb="14">
      <t>ショクギョウ</t>
    </rPh>
    <phoneticPr fontId="2"/>
  </si>
  <si>
    <t>Ｆ　保安の職業</t>
    <rPh sb="2" eb="4">
      <t>ホアン</t>
    </rPh>
    <rPh sb="5" eb="7">
      <t>ショクギョウ</t>
    </rPh>
    <phoneticPr fontId="2"/>
  </si>
  <si>
    <t>43　自衛官</t>
    <rPh sb="3" eb="5">
      <t>ジエイ</t>
    </rPh>
    <rPh sb="5" eb="6">
      <t>カン</t>
    </rPh>
    <phoneticPr fontId="2"/>
  </si>
  <si>
    <t>44　司法警察職員</t>
    <rPh sb="3" eb="5">
      <t>シホウ</t>
    </rPh>
    <rPh sb="5" eb="7">
      <t>ケイサツ</t>
    </rPh>
    <rPh sb="7" eb="9">
      <t>ショクイン</t>
    </rPh>
    <phoneticPr fontId="2"/>
  </si>
  <si>
    <t>45　その他の保全職員</t>
    <rPh sb="5" eb="6">
      <t>タ</t>
    </rPh>
    <rPh sb="7" eb="9">
      <t>ホゼン</t>
    </rPh>
    <rPh sb="9" eb="11">
      <t>ショクイン</t>
    </rPh>
    <phoneticPr fontId="2"/>
  </si>
  <si>
    <t>Ｇ　農林漁業の職業</t>
    <rPh sb="2" eb="4">
      <t>ノウリン</t>
    </rPh>
    <rPh sb="4" eb="6">
      <t>ギョギョウ</t>
    </rPh>
    <rPh sb="7" eb="9">
      <t>ショクギョウ</t>
    </rPh>
    <phoneticPr fontId="2"/>
  </si>
  <si>
    <t>46　農業の職業</t>
    <rPh sb="3" eb="5">
      <t>ノウギョウ</t>
    </rPh>
    <rPh sb="6" eb="8">
      <t>ショクギョウ</t>
    </rPh>
    <phoneticPr fontId="2"/>
  </si>
  <si>
    <t>47　林業の職業</t>
    <rPh sb="3" eb="5">
      <t>リンギョウ</t>
    </rPh>
    <rPh sb="6" eb="8">
      <t>ショクギョウ</t>
    </rPh>
    <phoneticPr fontId="2"/>
  </si>
  <si>
    <t>48　漁業の職業</t>
    <rPh sb="3" eb="5">
      <t>ギョギョウ</t>
    </rPh>
    <rPh sb="6" eb="8">
      <t>ショクギョウ</t>
    </rPh>
    <phoneticPr fontId="2"/>
  </si>
  <si>
    <t>Ｈ　生産工程の職業</t>
    <rPh sb="2" eb="4">
      <t>セイサン</t>
    </rPh>
    <rPh sb="4" eb="6">
      <t>コウテイ</t>
    </rPh>
    <rPh sb="7" eb="9">
      <t>ショクギョウ</t>
    </rPh>
    <phoneticPr fontId="2"/>
  </si>
  <si>
    <t>49　生産設備制御・監視の職業
　　（金属材料製造、金属加工、金属溶接・溶断）</t>
    <rPh sb="3" eb="5">
      <t>セイサン</t>
    </rPh>
    <rPh sb="5" eb="7">
      <t>セツビ</t>
    </rPh>
    <rPh sb="7" eb="9">
      <t>セイギョ</t>
    </rPh>
    <rPh sb="10" eb="12">
      <t>カンシ</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phoneticPr fontId="2"/>
  </si>
  <si>
    <t>50　生産設備制御・監視の職業
　　（金属材料製造、金属加工、金属溶接・溶断を除く）</t>
    <rPh sb="3" eb="5">
      <t>セイサン</t>
    </rPh>
    <rPh sb="5" eb="7">
      <t>セツビ</t>
    </rPh>
    <rPh sb="7" eb="9">
      <t>セイギョ</t>
    </rPh>
    <rPh sb="10" eb="12">
      <t>カンシ</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rPh sb="39" eb="40">
      <t>ノゾ</t>
    </rPh>
    <phoneticPr fontId="2"/>
  </si>
  <si>
    <t>51　生産設備制御・監視の職業
　　（機械組立）</t>
    <rPh sb="3" eb="5">
      <t>セイサン</t>
    </rPh>
    <rPh sb="5" eb="7">
      <t>セツビ</t>
    </rPh>
    <rPh sb="7" eb="9">
      <t>セイギョ</t>
    </rPh>
    <rPh sb="10" eb="12">
      <t>カンシ</t>
    </rPh>
    <rPh sb="13" eb="15">
      <t>ショクギョウ</t>
    </rPh>
    <rPh sb="19" eb="21">
      <t>キカイ</t>
    </rPh>
    <rPh sb="21" eb="23">
      <t>クミタテ</t>
    </rPh>
    <phoneticPr fontId="2"/>
  </si>
  <si>
    <t>52　金属材料製造、金属加工、金属溶接・溶断の職業</t>
    <rPh sb="3" eb="5">
      <t>キンゾク</t>
    </rPh>
    <rPh sb="5" eb="7">
      <t>ザイリョウ</t>
    </rPh>
    <rPh sb="7" eb="9">
      <t>セイゾウ</t>
    </rPh>
    <rPh sb="10" eb="12">
      <t>キンゾク</t>
    </rPh>
    <rPh sb="12" eb="14">
      <t>カコウ</t>
    </rPh>
    <rPh sb="15" eb="17">
      <t>キンゾク</t>
    </rPh>
    <rPh sb="17" eb="19">
      <t>ヨウセツ</t>
    </rPh>
    <rPh sb="20" eb="22">
      <t>ヨウダン</t>
    </rPh>
    <rPh sb="23" eb="25">
      <t>ショクギョウ</t>
    </rPh>
    <phoneticPr fontId="2"/>
  </si>
  <si>
    <t>54　製品製造・加工処理の職業
　　（金属材料製造、金属加工、金属溶接・溶断を除く）</t>
    <rPh sb="3" eb="5">
      <t>セイヒン</t>
    </rPh>
    <rPh sb="5" eb="7">
      <t>セイゾウ</t>
    </rPh>
    <rPh sb="8" eb="10">
      <t>カコウ</t>
    </rPh>
    <rPh sb="10" eb="12">
      <t>ショリ</t>
    </rPh>
    <rPh sb="13" eb="15">
      <t>ショクギョウ</t>
    </rPh>
    <rPh sb="19" eb="21">
      <t>キンゾク</t>
    </rPh>
    <rPh sb="21" eb="23">
      <t>ザイリョウ</t>
    </rPh>
    <rPh sb="23" eb="25">
      <t>セイゾウ</t>
    </rPh>
    <rPh sb="26" eb="28">
      <t>キンゾク</t>
    </rPh>
    <rPh sb="28" eb="30">
      <t>カコウ</t>
    </rPh>
    <rPh sb="31" eb="33">
      <t>キンゾク</t>
    </rPh>
    <rPh sb="33" eb="35">
      <t>ヨウセツ</t>
    </rPh>
    <rPh sb="36" eb="38">
      <t>ヨウダン</t>
    </rPh>
    <rPh sb="39" eb="40">
      <t>ノゾ</t>
    </rPh>
    <phoneticPr fontId="2"/>
  </si>
  <si>
    <t>57　機械組立の職業</t>
    <rPh sb="3" eb="5">
      <t>キカイ</t>
    </rPh>
    <rPh sb="5" eb="7">
      <t>クミタテ</t>
    </rPh>
    <rPh sb="8" eb="10">
      <t>ショクギョウ</t>
    </rPh>
    <phoneticPr fontId="2"/>
  </si>
  <si>
    <t>60　機械設備・修理の職業</t>
    <rPh sb="3" eb="5">
      <t>キカイ</t>
    </rPh>
    <rPh sb="5" eb="7">
      <t>セツビ</t>
    </rPh>
    <rPh sb="8" eb="10">
      <t>シュウリ</t>
    </rPh>
    <rPh sb="11" eb="13">
      <t>ショクギョウ</t>
    </rPh>
    <phoneticPr fontId="2"/>
  </si>
  <si>
    <t>61　製品検査の職業
　　（金属材料製造、金属加工、金属溶接・溶断）</t>
    <rPh sb="3" eb="5">
      <t>セイヒン</t>
    </rPh>
    <rPh sb="5" eb="7">
      <t>ケンサ</t>
    </rPh>
    <rPh sb="8" eb="10">
      <t>ショクギョウ</t>
    </rPh>
    <rPh sb="14" eb="16">
      <t>キンゾク</t>
    </rPh>
    <rPh sb="16" eb="18">
      <t>ザイリョウ</t>
    </rPh>
    <rPh sb="18" eb="20">
      <t>セイゾウ</t>
    </rPh>
    <rPh sb="21" eb="23">
      <t>キンゾク</t>
    </rPh>
    <rPh sb="23" eb="25">
      <t>カコウ</t>
    </rPh>
    <rPh sb="26" eb="28">
      <t>キンゾク</t>
    </rPh>
    <rPh sb="28" eb="30">
      <t>ヨウセツ</t>
    </rPh>
    <rPh sb="31" eb="33">
      <t>ヨウダン</t>
    </rPh>
    <phoneticPr fontId="2"/>
  </si>
  <si>
    <t>62　製品検査の職業
　　（金属材料製造、金属加工、金属溶接・溶断を除く）</t>
    <rPh sb="3" eb="5">
      <t>セイヒン</t>
    </rPh>
    <rPh sb="5" eb="7">
      <t>ケンサ</t>
    </rPh>
    <rPh sb="8" eb="10">
      <t>ショクギョウ</t>
    </rPh>
    <rPh sb="14" eb="16">
      <t>キンゾク</t>
    </rPh>
    <rPh sb="16" eb="18">
      <t>ザイリョウ</t>
    </rPh>
    <rPh sb="18" eb="20">
      <t>セイゾウ</t>
    </rPh>
    <rPh sb="21" eb="23">
      <t>キンゾク</t>
    </rPh>
    <rPh sb="23" eb="25">
      <t>カコウ</t>
    </rPh>
    <rPh sb="26" eb="28">
      <t>キンゾク</t>
    </rPh>
    <rPh sb="28" eb="30">
      <t>ヨウセツ</t>
    </rPh>
    <rPh sb="31" eb="33">
      <t>ヨウダン</t>
    </rPh>
    <rPh sb="34" eb="35">
      <t>ノゾ</t>
    </rPh>
    <phoneticPr fontId="2"/>
  </si>
  <si>
    <t>63　機械検査の職業</t>
    <rPh sb="3" eb="5">
      <t>キカイ</t>
    </rPh>
    <rPh sb="5" eb="7">
      <t>ケンサ</t>
    </rPh>
    <rPh sb="8" eb="10">
      <t>ショクギョウ</t>
    </rPh>
    <phoneticPr fontId="2"/>
  </si>
  <si>
    <t>64　生産関連・生産類似の職業</t>
    <rPh sb="3" eb="5">
      <t>セイサン</t>
    </rPh>
    <rPh sb="5" eb="7">
      <t>カンレン</t>
    </rPh>
    <rPh sb="8" eb="10">
      <t>セイサン</t>
    </rPh>
    <rPh sb="10" eb="12">
      <t>ルイジ</t>
    </rPh>
    <rPh sb="13" eb="15">
      <t>ショクギョウ</t>
    </rPh>
    <phoneticPr fontId="2"/>
  </si>
  <si>
    <t>Ｉ　輸送・機械運転の職業</t>
    <rPh sb="2" eb="4">
      <t>ユソウ</t>
    </rPh>
    <rPh sb="5" eb="7">
      <t>キカイ</t>
    </rPh>
    <rPh sb="7" eb="9">
      <t>ウンテン</t>
    </rPh>
    <rPh sb="10" eb="12">
      <t>ショクギョウ</t>
    </rPh>
    <phoneticPr fontId="2"/>
  </si>
  <si>
    <t>65　鉄道運転の職業</t>
    <rPh sb="3" eb="5">
      <t>テツドウ</t>
    </rPh>
    <rPh sb="5" eb="7">
      <t>ウンテン</t>
    </rPh>
    <rPh sb="8" eb="10">
      <t>ショクギョウ</t>
    </rPh>
    <phoneticPr fontId="2"/>
  </si>
  <si>
    <t>66　自動車運転の職業</t>
    <rPh sb="3" eb="5">
      <t>ジドウ</t>
    </rPh>
    <rPh sb="5" eb="6">
      <t>シャ</t>
    </rPh>
    <rPh sb="6" eb="8">
      <t>ウンテン</t>
    </rPh>
    <rPh sb="9" eb="11">
      <t>ショクギョウ</t>
    </rPh>
    <phoneticPr fontId="2"/>
  </si>
  <si>
    <t>67　船舶・航空機運転の職業</t>
    <rPh sb="3" eb="5">
      <t>センパク</t>
    </rPh>
    <rPh sb="6" eb="8">
      <t>コウクウ</t>
    </rPh>
    <rPh sb="8" eb="9">
      <t>キ</t>
    </rPh>
    <rPh sb="9" eb="11">
      <t>ウンテン</t>
    </rPh>
    <rPh sb="12" eb="14">
      <t>ショクギョウ</t>
    </rPh>
    <phoneticPr fontId="2"/>
  </si>
  <si>
    <t>68　その他の輸送の職業</t>
    <rPh sb="5" eb="6">
      <t>タ</t>
    </rPh>
    <rPh sb="7" eb="9">
      <t>ユソウ</t>
    </rPh>
    <rPh sb="10" eb="12">
      <t>ショクギョウ</t>
    </rPh>
    <phoneticPr fontId="2"/>
  </si>
  <si>
    <t>69　定置・建設機械運転の職業</t>
    <rPh sb="3" eb="5">
      <t>テイチ</t>
    </rPh>
    <rPh sb="6" eb="8">
      <t>ケンセツ</t>
    </rPh>
    <rPh sb="8" eb="10">
      <t>キカイ</t>
    </rPh>
    <rPh sb="10" eb="12">
      <t>ウンテン</t>
    </rPh>
    <rPh sb="13" eb="15">
      <t>ショクギョウ</t>
    </rPh>
    <phoneticPr fontId="2"/>
  </si>
  <si>
    <t>Ｊ　建設・採掘の職業</t>
    <rPh sb="2" eb="4">
      <t>ケンセツ</t>
    </rPh>
    <rPh sb="5" eb="7">
      <t>サイクツ</t>
    </rPh>
    <rPh sb="8" eb="10">
      <t>ショクギョウ</t>
    </rPh>
    <phoneticPr fontId="2"/>
  </si>
  <si>
    <t>70　建設躯体工事の職業</t>
    <rPh sb="3" eb="5">
      <t>ケンセツ</t>
    </rPh>
    <rPh sb="5" eb="7">
      <t>クタイ</t>
    </rPh>
    <rPh sb="7" eb="9">
      <t>コウジ</t>
    </rPh>
    <rPh sb="10" eb="12">
      <t>ショクギョウ</t>
    </rPh>
    <phoneticPr fontId="2"/>
  </si>
  <si>
    <t>71　建設の職業（建設躯体工事の職業を除く）</t>
    <rPh sb="3" eb="5">
      <t>ケンセツ</t>
    </rPh>
    <rPh sb="6" eb="8">
      <t>ショクギョウ</t>
    </rPh>
    <rPh sb="9" eb="11">
      <t>ケンセツ</t>
    </rPh>
    <rPh sb="11" eb="13">
      <t>クタイ</t>
    </rPh>
    <rPh sb="13" eb="15">
      <t>コウジ</t>
    </rPh>
    <rPh sb="16" eb="18">
      <t>ショクギョウ</t>
    </rPh>
    <rPh sb="19" eb="20">
      <t>ノゾ</t>
    </rPh>
    <phoneticPr fontId="2"/>
  </si>
  <si>
    <t>72　電気工事の職業</t>
    <rPh sb="3" eb="5">
      <t>デンキ</t>
    </rPh>
    <rPh sb="5" eb="7">
      <t>コウジ</t>
    </rPh>
    <rPh sb="8" eb="10">
      <t>ショクギョウ</t>
    </rPh>
    <phoneticPr fontId="2"/>
  </si>
  <si>
    <t>73　土木の職業</t>
    <rPh sb="3" eb="5">
      <t>ドボク</t>
    </rPh>
    <rPh sb="6" eb="8">
      <t>ショクギョウ</t>
    </rPh>
    <phoneticPr fontId="2"/>
  </si>
  <si>
    <t>74　採掘の職業</t>
    <rPh sb="3" eb="5">
      <t>サイクツ</t>
    </rPh>
    <rPh sb="6" eb="8">
      <t>ショクギョウ</t>
    </rPh>
    <phoneticPr fontId="2"/>
  </si>
  <si>
    <t>Ｋ　運搬・清掃・包装等の職業</t>
    <rPh sb="2" eb="4">
      <t>ウンパン</t>
    </rPh>
    <rPh sb="5" eb="7">
      <t>セイソウ</t>
    </rPh>
    <rPh sb="8" eb="10">
      <t>ホウソウ</t>
    </rPh>
    <rPh sb="10" eb="11">
      <t>ナド</t>
    </rPh>
    <rPh sb="12" eb="14">
      <t>ショクギョウ</t>
    </rPh>
    <phoneticPr fontId="2"/>
  </si>
  <si>
    <t>75　運搬の職業</t>
    <rPh sb="3" eb="5">
      <t>ウンパン</t>
    </rPh>
    <rPh sb="6" eb="8">
      <t>ショクギョウ</t>
    </rPh>
    <phoneticPr fontId="2"/>
  </si>
  <si>
    <t>76　清掃の職業</t>
    <rPh sb="3" eb="5">
      <t>セイソウ</t>
    </rPh>
    <rPh sb="6" eb="8">
      <t>ショクギョウ</t>
    </rPh>
    <phoneticPr fontId="2"/>
  </si>
  <si>
    <t>77　包装の職業</t>
    <rPh sb="3" eb="5">
      <t>ホウソウ</t>
    </rPh>
    <rPh sb="6" eb="8">
      <t>ショクギョウ</t>
    </rPh>
    <phoneticPr fontId="2"/>
  </si>
  <si>
    <t>78　その他の運搬・清掃・包装等の職業</t>
    <rPh sb="5" eb="6">
      <t>タ</t>
    </rPh>
    <rPh sb="7" eb="9">
      <t>ウンパン</t>
    </rPh>
    <rPh sb="10" eb="12">
      <t>セイソウ</t>
    </rPh>
    <rPh sb="13" eb="16">
      <t>ホウソウトウ</t>
    </rPh>
    <rPh sb="17" eb="19">
      <t>ショクギョウ</t>
    </rPh>
    <phoneticPr fontId="2"/>
  </si>
  <si>
    <t>正社員</t>
    <rPh sb="0" eb="1">
      <t>セイ</t>
    </rPh>
    <rPh sb="1" eb="2">
      <t>シャ</t>
    </rPh>
    <rPh sb="2" eb="3">
      <t>イン</t>
    </rPh>
    <phoneticPr fontId="2"/>
  </si>
  <si>
    <t>契約社員</t>
    <rPh sb="0" eb="2">
      <t>ケイヤク</t>
    </rPh>
    <rPh sb="2" eb="4">
      <t>シャイン</t>
    </rPh>
    <phoneticPr fontId="2"/>
  </si>
  <si>
    <t>派遣社員（登録型）</t>
    <rPh sb="0" eb="2">
      <t>ハケン</t>
    </rPh>
    <rPh sb="2" eb="4">
      <t>シャイン</t>
    </rPh>
    <rPh sb="5" eb="8">
      <t>トウロクガタ</t>
    </rPh>
    <phoneticPr fontId="2"/>
  </si>
  <si>
    <t>全額</t>
    <rPh sb="0" eb="2">
      <t>ゼンガク</t>
    </rPh>
    <phoneticPr fontId="2"/>
  </si>
  <si>
    <t>上限</t>
    <rPh sb="0" eb="2">
      <t>ジョウゲン</t>
    </rPh>
    <phoneticPr fontId="2"/>
  </si>
  <si>
    <t>月給</t>
    <rPh sb="0" eb="2">
      <t>ゲッキュウ</t>
    </rPh>
    <phoneticPr fontId="2"/>
  </si>
  <si>
    <t>日給</t>
    <rPh sb="0" eb="2">
      <t>ニッキュウ</t>
    </rPh>
    <phoneticPr fontId="2"/>
  </si>
  <si>
    <t>時給</t>
    <rPh sb="0" eb="2">
      <t>ジキュウ</t>
    </rPh>
    <phoneticPr fontId="2"/>
  </si>
  <si>
    <t>派遣社員（常用型(有期)）</t>
    <rPh sb="0" eb="2">
      <t>ハケン</t>
    </rPh>
    <rPh sb="2" eb="4">
      <t>シャイン</t>
    </rPh>
    <rPh sb="5" eb="7">
      <t>ジョウヨウ</t>
    </rPh>
    <rPh sb="7" eb="8">
      <t>ガタ</t>
    </rPh>
    <rPh sb="9" eb="11">
      <t>ユウキ</t>
    </rPh>
    <phoneticPr fontId="2"/>
  </si>
  <si>
    <t>派遣社員（常用型(無期)）</t>
    <rPh sb="0" eb="2">
      <t>ハケン</t>
    </rPh>
    <rPh sb="2" eb="4">
      <t>シャイン</t>
    </rPh>
    <rPh sb="5" eb="7">
      <t>ジョウヨウ</t>
    </rPh>
    <rPh sb="7" eb="8">
      <t>ガタ</t>
    </rPh>
    <rPh sb="9" eb="11">
      <t>ムキ</t>
    </rPh>
    <phoneticPr fontId="2"/>
  </si>
  <si>
    <t>無</t>
  </si>
  <si>
    <t>○/○～○/○</t>
    <phoneticPr fontId="1"/>
  </si>
  <si>
    <t>052-733-2115</t>
    <phoneticPr fontId="1"/>
  </si>
  <si>
    <t>052-733-2111</t>
    <phoneticPr fontId="1"/>
  </si>
  <si>
    <t>平均継続勤続年数</t>
    <rPh sb="0" eb="2">
      <t>ヘイキン</t>
    </rPh>
    <rPh sb="2" eb="4">
      <t>ケイゾク</t>
    </rPh>
    <rPh sb="4" eb="6">
      <t>キンゾク</t>
    </rPh>
    <rPh sb="6" eb="8">
      <t>ネンスウ</t>
    </rPh>
    <phoneticPr fontId="1"/>
  </si>
  <si>
    <t>新入社員導入研修、英語講座（通信制）、簿記検定講座（社外講座）、管理職研修　等</t>
    <rPh sb="0" eb="2">
      <t>シンニュウ</t>
    </rPh>
    <rPh sb="2" eb="4">
      <t>シャイン</t>
    </rPh>
    <rPh sb="4" eb="6">
      <t>ドウニュウ</t>
    </rPh>
    <rPh sb="6" eb="8">
      <t>ケンシュウ</t>
    </rPh>
    <rPh sb="9" eb="11">
      <t>エイゴ</t>
    </rPh>
    <rPh sb="11" eb="13">
      <t>コウザ</t>
    </rPh>
    <rPh sb="14" eb="17">
      <t>ツウシンセイ</t>
    </rPh>
    <rPh sb="19" eb="21">
      <t>ボキ</t>
    </rPh>
    <rPh sb="21" eb="23">
      <t>ケンテイ</t>
    </rPh>
    <rPh sb="23" eb="25">
      <t>コウザ</t>
    </rPh>
    <rPh sb="26" eb="28">
      <t>シャガイ</t>
    </rPh>
    <rPh sb="28" eb="30">
      <t>コウザ</t>
    </rPh>
    <rPh sb="32" eb="34">
      <t>カンリ</t>
    </rPh>
    <rPh sb="34" eb="35">
      <t>ショク</t>
    </rPh>
    <rPh sb="35" eb="37">
      <t>ケンシュウ</t>
    </rPh>
    <rPh sb="38" eb="39">
      <t>トウ</t>
    </rPh>
    <phoneticPr fontId="1"/>
  </si>
  <si>
    <t>入社直後、入社3年目等の節目に人事担当者によるキャリア等に関する相談を実施</t>
    <rPh sb="0" eb="2">
      <t>ニュウシャ</t>
    </rPh>
    <rPh sb="2" eb="4">
      <t>チョクゴ</t>
    </rPh>
    <rPh sb="5" eb="7">
      <t>ニュウシャ</t>
    </rPh>
    <rPh sb="8" eb="10">
      <t>ネンメ</t>
    </rPh>
    <rPh sb="10" eb="11">
      <t>トウ</t>
    </rPh>
    <rPh sb="12" eb="14">
      <t>フシメ</t>
    </rPh>
    <rPh sb="15" eb="17">
      <t>ジンジ</t>
    </rPh>
    <rPh sb="17" eb="20">
      <t>タントウシャ</t>
    </rPh>
    <rPh sb="27" eb="28">
      <t>トウ</t>
    </rPh>
    <rPh sb="29" eb="30">
      <t>カン</t>
    </rPh>
    <rPh sb="32" eb="34">
      <t>ソウダン</t>
    </rPh>
    <rPh sb="35" eb="37">
      <t>ジッシ</t>
    </rPh>
    <phoneticPr fontId="1"/>
  </si>
  <si>
    <t>自動車販売技能検定</t>
    <rPh sb="0" eb="3">
      <t>ジドウシャ</t>
    </rPh>
    <rPh sb="3" eb="5">
      <t>ハンバイ</t>
    </rPh>
    <rPh sb="5" eb="7">
      <t>ギノウ</t>
    </rPh>
    <rPh sb="7" eb="9">
      <t>ケンテイ</t>
    </rPh>
    <phoneticPr fontId="1"/>
  </si>
  <si>
    <t>定年制</t>
  </si>
  <si>
    <t>（学歴・資格）</t>
  </si>
  <si>
    <t>マイカー通勤</t>
  </si>
  <si>
    <t>賃金形態</t>
  </si>
  <si>
    <t>基本給</t>
  </si>
  <si>
    <t>計（税込）</t>
  </si>
  <si>
    <t>交通費</t>
  </si>
  <si>
    <t>シフト</t>
  </si>
  <si>
    <t>担当者名</t>
  </si>
  <si>
    <t>％</t>
  </si>
  <si>
    <t>その他</t>
  </si>
  <si>
    <t>パート・アルバイト</t>
  </si>
  <si>
    <t>可</t>
  </si>
  <si>
    <t>不可</t>
  </si>
  <si>
    <t>雇用期間</t>
    <rPh sb="0" eb="2">
      <t>コヨウ</t>
    </rPh>
    <rPh sb="2" eb="4">
      <t>キカン</t>
    </rPh>
    <phoneticPr fontId="2"/>
  </si>
  <si>
    <t>雇用期間の定めなし</t>
    <rPh sb="0" eb="2">
      <t>コヨウ</t>
    </rPh>
    <rPh sb="2" eb="4">
      <t>キカン</t>
    </rPh>
    <rPh sb="5" eb="6">
      <t>サダ</t>
    </rPh>
    <phoneticPr fontId="1"/>
  </si>
  <si>
    <t>URL</t>
    <phoneticPr fontId="1"/>
  </si>
  <si>
    <t>http://○○××</t>
    <phoneticPr fontId="1"/>
  </si>
  <si>
    <t>受動喫煙対策</t>
    <rPh sb="0" eb="2">
      <t>ジュドウ</t>
    </rPh>
    <rPh sb="2" eb="4">
      <t>キツエン</t>
    </rPh>
    <rPh sb="4" eb="6">
      <t>タイサク</t>
    </rPh>
    <phoneticPr fontId="1"/>
  </si>
  <si>
    <t>屋内原則禁煙（喫煙室あり）</t>
    <rPh sb="0" eb="2">
      <t>オクナイ</t>
    </rPh>
    <rPh sb="2" eb="4">
      <t>ゲンソク</t>
    </rPh>
    <rPh sb="4" eb="6">
      <t>キンエン</t>
    </rPh>
    <rPh sb="7" eb="10">
      <t>キツエンシツ</t>
    </rPh>
    <phoneticPr fontId="1"/>
  </si>
  <si>
    <t>敷地内禁煙</t>
    <rPh sb="0" eb="2">
      <t>シキチ</t>
    </rPh>
    <rPh sb="2" eb="3">
      <t>ナイ</t>
    </rPh>
    <rPh sb="3" eb="5">
      <t>キンエン</t>
    </rPh>
    <phoneticPr fontId="1"/>
  </si>
  <si>
    <t>敷地内禁煙（喫煙場所あり）</t>
    <rPh sb="0" eb="2">
      <t>シキチ</t>
    </rPh>
    <rPh sb="2" eb="3">
      <t>ナイ</t>
    </rPh>
    <rPh sb="3" eb="5">
      <t>キンエン</t>
    </rPh>
    <rPh sb="6" eb="8">
      <t>キツエン</t>
    </rPh>
    <rPh sb="8" eb="10">
      <t>バショ</t>
    </rPh>
    <phoneticPr fontId="1"/>
  </si>
  <si>
    <t>屋内禁煙</t>
    <rPh sb="0" eb="2">
      <t>オクナイ</t>
    </rPh>
    <rPh sb="2" eb="4">
      <t>キンエン</t>
    </rPh>
    <phoneticPr fontId="1"/>
  </si>
  <si>
    <t>屋内喫煙可</t>
    <rPh sb="0" eb="2">
      <t>オクナイ</t>
    </rPh>
    <rPh sb="2" eb="4">
      <t>キツエン</t>
    </rPh>
    <rPh sb="4" eb="5">
      <t>カ</t>
    </rPh>
    <phoneticPr fontId="1"/>
  </si>
  <si>
    <t>屋内喫煙可（喫煙室内に限る）</t>
    <rPh sb="0" eb="2">
      <t>オクナイ</t>
    </rPh>
    <rPh sb="2" eb="4">
      <t>キツエン</t>
    </rPh>
    <rPh sb="4" eb="5">
      <t>カ</t>
    </rPh>
    <rPh sb="6" eb="8">
      <t>キツエン</t>
    </rPh>
    <rPh sb="8" eb="10">
      <t>シツナイ</t>
    </rPh>
    <rPh sb="11" eb="12">
      <t>カギ</t>
    </rPh>
    <phoneticPr fontId="1"/>
  </si>
  <si>
    <t>専門</t>
    <rPh sb="0" eb="2">
      <t>センモン</t>
    </rPh>
    <phoneticPr fontId="1"/>
  </si>
  <si>
    <t>M/F</t>
  </si>
  <si>
    <t>U</t>
  </si>
  <si>
    <t>URL</t>
    <phoneticPr fontId="2"/>
  </si>
  <si>
    <t>受動喫煙対策</t>
    <rPh sb="0" eb="2">
      <t>ジュドウ</t>
    </rPh>
    <rPh sb="2" eb="4">
      <t>キツエン</t>
    </rPh>
    <rPh sb="4" eb="6">
      <t>タイサク</t>
    </rPh>
    <phoneticPr fontId="2"/>
  </si>
  <si>
    <t>内容</t>
    <rPh sb="0" eb="2">
      <t>ナイヨウ</t>
    </rPh>
    <phoneticPr fontId="2"/>
  </si>
  <si>
    <t>連番</t>
    <rPh sb="0" eb="2">
      <t>レンバン</t>
    </rPh>
    <phoneticPr fontId="2"/>
  </si>
  <si>
    <t>求人票番号</t>
    <rPh sb="0" eb="2">
      <t>キュウジン</t>
    </rPh>
    <rPh sb="2" eb="3">
      <t>ヒョウ</t>
    </rPh>
    <rPh sb="3" eb="5">
      <t>バンゴウ</t>
    </rPh>
    <phoneticPr fontId="2"/>
  </si>
  <si>
    <t>日付</t>
    <rPh sb="0" eb="2">
      <t>ヒヅケ</t>
    </rPh>
    <phoneticPr fontId="2"/>
  </si>
  <si>
    <t>新卒</t>
    <rPh sb="0" eb="2">
      <t>シンソツ</t>
    </rPh>
    <phoneticPr fontId="2"/>
  </si>
  <si>
    <t>企業名</t>
    <rPh sb="0" eb="2">
      <t>キギョウ</t>
    </rPh>
    <rPh sb="2" eb="3">
      <t>メイ</t>
    </rPh>
    <phoneticPr fontId="2"/>
  </si>
  <si>
    <t>事業所在地
郵便番号（〒）</t>
    <rPh sb="0" eb="2">
      <t>ジギョウ</t>
    </rPh>
    <rPh sb="2" eb="5">
      <t>ショザイチ</t>
    </rPh>
    <rPh sb="6" eb="8">
      <t>ユウビン</t>
    </rPh>
    <rPh sb="8" eb="10">
      <t>バンゴウ</t>
    </rPh>
    <phoneticPr fontId="2"/>
  </si>
  <si>
    <t>事業所在地</t>
    <rPh sb="0" eb="2">
      <t>ジギョウ</t>
    </rPh>
    <rPh sb="2" eb="5">
      <t>ショザイチ</t>
    </rPh>
    <phoneticPr fontId="2"/>
  </si>
  <si>
    <t>資本金
（円）</t>
    <rPh sb="0" eb="3">
      <t>シホンキン</t>
    </rPh>
    <rPh sb="5" eb="6">
      <t>エン</t>
    </rPh>
    <phoneticPr fontId="2"/>
  </si>
  <si>
    <t>従業員数
（人）</t>
    <rPh sb="0" eb="3">
      <t>ジュウギョウイン</t>
    </rPh>
    <rPh sb="3" eb="4">
      <t>スウ</t>
    </rPh>
    <rPh sb="6" eb="7">
      <t>ニン</t>
    </rPh>
    <phoneticPr fontId="2"/>
  </si>
  <si>
    <t>創業
（年）</t>
    <rPh sb="0" eb="2">
      <t>ソウギョウ</t>
    </rPh>
    <rPh sb="4" eb="5">
      <t>ネン</t>
    </rPh>
    <phoneticPr fontId="2"/>
  </si>
  <si>
    <t>事業内容</t>
    <rPh sb="0" eb="2">
      <t>ジギョウ</t>
    </rPh>
    <rPh sb="2" eb="4">
      <t>ナイヨウ</t>
    </rPh>
    <phoneticPr fontId="2"/>
  </si>
  <si>
    <t>募集職種
（職業分類中分類）</t>
    <rPh sb="0" eb="2">
      <t>ボシュウ</t>
    </rPh>
    <rPh sb="2" eb="4">
      <t>ショクシュ</t>
    </rPh>
    <rPh sb="6" eb="8">
      <t>ショクギョウ</t>
    </rPh>
    <rPh sb="8" eb="10">
      <t>ブンルイ</t>
    </rPh>
    <rPh sb="10" eb="11">
      <t>チュウ</t>
    </rPh>
    <rPh sb="11" eb="13">
      <t>ブンルイ</t>
    </rPh>
    <phoneticPr fontId="2"/>
  </si>
  <si>
    <t>職種（その他の場合）</t>
    <rPh sb="0" eb="2">
      <t>ショクシュ</t>
    </rPh>
    <rPh sb="5" eb="6">
      <t>タ</t>
    </rPh>
    <rPh sb="7" eb="9">
      <t>バアイ</t>
    </rPh>
    <phoneticPr fontId="2"/>
  </si>
  <si>
    <t>従事業務内容</t>
    <rPh sb="0" eb="2">
      <t>ジュウジ</t>
    </rPh>
    <rPh sb="2" eb="4">
      <t>ギョウム</t>
    </rPh>
    <rPh sb="4" eb="6">
      <t>ナイヨウ</t>
    </rPh>
    <phoneticPr fontId="2"/>
  </si>
  <si>
    <t>勤務地</t>
    <rPh sb="0" eb="3">
      <t>キンムチ</t>
    </rPh>
    <phoneticPr fontId="2"/>
  </si>
  <si>
    <t>通勤手段（最寄駅）</t>
    <rPh sb="0" eb="2">
      <t>ツウキン</t>
    </rPh>
    <rPh sb="2" eb="4">
      <t>シュダン</t>
    </rPh>
    <rPh sb="5" eb="7">
      <t>モヨリ</t>
    </rPh>
    <rPh sb="7" eb="8">
      <t>エキ</t>
    </rPh>
    <phoneticPr fontId="2"/>
  </si>
  <si>
    <t>マイカー通勤</t>
    <rPh sb="4" eb="6">
      <t>ツウキン</t>
    </rPh>
    <phoneticPr fontId="2"/>
  </si>
  <si>
    <t>就業時間</t>
    <rPh sb="0" eb="2">
      <t>シュウギョウ</t>
    </rPh>
    <rPh sb="2" eb="4">
      <t>ジカン</t>
    </rPh>
    <phoneticPr fontId="2"/>
  </si>
  <si>
    <t>休憩時間</t>
    <rPh sb="0" eb="2">
      <t>キュウケイ</t>
    </rPh>
    <rPh sb="2" eb="4">
      <t>ジカン</t>
    </rPh>
    <phoneticPr fontId="2"/>
  </si>
  <si>
    <t>残業時間</t>
    <rPh sb="0" eb="2">
      <t>ザンギョウ</t>
    </rPh>
    <rPh sb="2" eb="4">
      <t>ジカン</t>
    </rPh>
    <phoneticPr fontId="2"/>
  </si>
  <si>
    <t>シフト</t>
    <phoneticPr fontId="2"/>
  </si>
  <si>
    <t>シフト有の場合（具体的に）</t>
    <rPh sb="3" eb="4">
      <t>アリ</t>
    </rPh>
    <rPh sb="5" eb="7">
      <t>バアイ</t>
    </rPh>
    <rPh sb="8" eb="11">
      <t>グタイテキ</t>
    </rPh>
    <phoneticPr fontId="2"/>
  </si>
  <si>
    <t>休日・休暇</t>
    <rPh sb="0" eb="2">
      <t>キュウジツ</t>
    </rPh>
    <rPh sb="3" eb="5">
      <t>キュウカ</t>
    </rPh>
    <phoneticPr fontId="2"/>
  </si>
  <si>
    <t>交通費有無</t>
    <rPh sb="0" eb="3">
      <t>コウツウヒ</t>
    </rPh>
    <rPh sb="3" eb="5">
      <t>ウム</t>
    </rPh>
    <phoneticPr fontId="2"/>
  </si>
  <si>
    <t>労災保険</t>
    <rPh sb="0" eb="2">
      <t>ロウサイ</t>
    </rPh>
    <rPh sb="2" eb="4">
      <t>ホケン</t>
    </rPh>
    <phoneticPr fontId="2"/>
  </si>
  <si>
    <t>募集人数
（人）</t>
    <rPh sb="0" eb="2">
      <t>ボシュウ</t>
    </rPh>
    <rPh sb="2" eb="4">
      <t>ニンズウ</t>
    </rPh>
    <rPh sb="6" eb="7">
      <t>ニン</t>
    </rPh>
    <phoneticPr fontId="2"/>
  </si>
  <si>
    <t>賃金
締切日</t>
    <rPh sb="0" eb="2">
      <t>チンギン</t>
    </rPh>
    <rPh sb="3" eb="5">
      <t>シメキリ</t>
    </rPh>
    <rPh sb="5" eb="6">
      <t>ヒ</t>
    </rPh>
    <phoneticPr fontId="2"/>
  </si>
  <si>
    <t>賃金
支払日</t>
    <rPh sb="0" eb="2">
      <t>チンギン</t>
    </rPh>
    <rPh sb="3" eb="5">
      <t>シハラ</t>
    </rPh>
    <rPh sb="5" eb="6">
      <t>ヒ</t>
    </rPh>
    <phoneticPr fontId="2"/>
  </si>
  <si>
    <t>雇用形態</t>
    <rPh sb="0" eb="2">
      <t>コヨウ</t>
    </rPh>
    <rPh sb="2" eb="4">
      <t>ケイタイ</t>
    </rPh>
    <phoneticPr fontId="2"/>
  </si>
  <si>
    <t>試用期間の詳細</t>
    <rPh sb="0" eb="2">
      <t>シヨウ</t>
    </rPh>
    <rPh sb="2" eb="4">
      <t>キカン</t>
    </rPh>
    <rPh sb="5" eb="7">
      <t>ショウサイ</t>
    </rPh>
    <phoneticPr fontId="2"/>
  </si>
  <si>
    <t>応募条件1</t>
    <rPh sb="0" eb="2">
      <t>オウボ</t>
    </rPh>
    <rPh sb="2" eb="4">
      <t>ジョウケン</t>
    </rPh>
    <phoneticPr fontId="2"/>
  </si>
  <si>
    <t>応募条件2</t>
    <rPh sb="0" eb="2">
      <t>オウボ</t>
    </rPh>
    <rPh sb="2" eb="4">
      <t>ジョウケン</t>
    </rPh>
    <phoneticPr fontId="2"/>
  </si>
  <si>
    <t>学歴・資格</t>
    <rPh sb="0" eb="2">
      <t>ガクレキ</t>
    </rPh>
    <rPh sb="3" eb="5">
      <t>シカク</t>
    </rPh>
    <phoneticPr fontId="2"/>
  </si>
  <si>
    <t>賃金形態</t>
    <rPh sb="0" eb="2">
      <t>チンギン</t>
    </rPh>
    <rPh sb="2" eb="4">
      <t>ケイタイ</t>
    </rPh>
    <phoneticPr fontId="2"/>
  </si>
  <si>
    <t>賃金</t>
    <rPh sb="0" eb="2">
      <t>チンギン</t>
    </rPh>
    <phoneticPr fontId="2"/>
  </si>
  <si>
    <t>賞与の内容
年○回</t>
    <rPh sb="0" eb="2">
      <t>ショウヨ</t>
    </rPh>
    <rPh sb="3" eb="5">
      <t>ナイヨウ</t>
    </rPh>
    <rPh sb="6" eb="7">
      <t>ネン</t>
    </rPh>
    <rPh sb="8" eb="9">
      <t>カイ</t>
    </rPh>
    <phoneticPr fontId="2"/>
  </si>
  <si>
    <t>退職金制度</t>
    <rPh sb="0" eb="2">
      <t>タイショク</t>
    </rPh>
    <rPh sb="2" eb="3">
      <t>キン</t>
    </rPh>
    <rPh sb="3" eb="5">
      <t>セイド</t>
    </rPh>
    <phoneticPr fontId="2"/>
  </si>
  <si>
    <t>勤続
○年以上</t>
    <rPh sb="0" eb="2">
      <t>キンゾク</t>
    </rPh>
    <rPh sb="4" eb="5">
      <t>ネン</t>
    </rPh>
    <rPh sb="5" eb="7">
      <t>イジョウ</t>
    </rPh>
    <phoneticPr fontId="2"/>
  </si>
  <si>
    <t>昇給の内容</t>
    <rPh sb="0" eb="2">
      <t>ショウキュウ</t>
    </rPh>
    <rPh sb="3" eb="5">
      <t>ナイヨウ</t>
    </rPh>
    <phoneticPr fontId="2"/>
  </si>
  <si>
    <t>会社の自慢</t>
    <rPh sb="0" eb="2">
      <t>カイシャ</t>
    </rPh>
    <rPh sb="3" eb="5">
      <t>ジマン</t>
    </rPh>
    <phoneticPr fontId="2"/>
  </si>
  <si>
    <t>応募受付</t>
    <rPh sb="0" eb="2">
      <t>オウボ</t>
    </rPh>
    <rPh sb="2" eb="4">
      <t>ウケツケ</t>
    </rPh>
    <phoneticPr fontId="2"/>
  </si>
  <si>
    <t>応募方法</t>
    <rPh sb="0" eb="2">
      <t>オウボ</t>
    </rPh>
    <rPh sb="2" eb="4">
      <t>ホウホウ</t>
    </rPh>
    <phoneticPr fontId="2"/>
  </si>
  <si>
    <t>備考</t>
    <rPh sb="0" eb="2">
      <t>ビコウ</t>
    </rPh>
    <phoneticPr fontId="2"/>
  </si>
  <si>
    <t>おすすめ
企業登録</t>
    <rPh sb="5" eb="7">
      <t>キギョウ</t>
    </rPh>
    <rPh sb="7" eb="9">
      <t>トウロク</t>
    </rPh>
    <phoneticPr fontId="2"/>
  </si>
  <si>
    <t>問い合わせ
TEL</t>
    <rPh sb="0" eb="1">
      <t>ト</t>
    </rPh>
    <rPh sb="2" eb="3">
      <t>ア</t>
    </rPh>
    <phoneticPr fontId="2"/>
  </si>
  <si>
    <t>問い合わせ
FAX</t>
    <rPh sb="0" eb="1">
      <t>ト</t>
    </rPh>
    <rPh sb="2" eb="3">
      <t>ア</t>
    </rPh>
    <phoneticPr fontId="2"/>
  </si>
  <si>
    <t>担当部署名</t>
    <rPh sb="0" eb="2">
      <t>タントウ</t>
    </rPh>
    <rPh sb="2" eb="4">
      <t>ブショ</t>
    </rPh>
    <rPh sb="4" eb="5">
      <t>メイ</t>
    </rPh>
    <phoneticPr fontId="2"/>
  </si>
  <si>
    <t>担当者名</t>
    <rPh sb="0" eb="3">
      <t>タントウシャ</t>
    </rPh>
    <rPh sb="3" eb="4">
      <t>メイ</t>
    </rPh>
    <phoneticPr fontId="2"/>
  </si>
  <si>
    <t>有休（入社時）</t>
    <rPh sb="0" eb="1">
      <t>ユウ</t>
    </rPh>
    <rPh sb="1" eb="2">
      <t>キュウ</t>
    </rPh>
    <rPh sb="3" eb="5">
      <t>ニュウシャ</t>
    </rPh>
    <rPh sb="5" eb="6">
      <t>ジ</t>
    </rPh>
    <phoneticPr fontId="2"/>
  </si>
  <si>
    <t>有休（6ヵ月後）</t>
    <rPh sb="0" eb="1">
      <t>ユウキュウ2</t>
    </rPh>
    <rPh sb="5" eb="7">
      <t>ゲツゴ</t>
    </rPh>
    <phoneticPr fontId="2"/>
  </si>
  <si>
    <t>年間休日</t>
    <rPh sb="0" eb="2">
      <t>ネンカン</t>
    </rPh>
    <rPh sb="2" eb="4">
      <t>キュウジツ</t>
    </rPh>
    <phoneticPr fontId="2"/>
  </si>
  <si>
    <t>育児休暇</t>
    <rPh sb="0" eb="2">
      <t>イクジ</t>
    </rPh>
    <rPh sb="2" eb="4">
      <t>キュウカ</t>
    </rPh>
    <phoneticPr fontId="2"/>
  </si>
  <si>
    <t>介護休暇</t>
    <rPh sb="0" eb="2">
      <t>カイゴ</t>
    </rPh>
    <rPh sb="2" eb="4">
      <t>キュウカ</t>
    </rPh>
    <phoneticPr fontId="2"/>
  </si>
  <si>
    <t>定年</t>
    <rPh sb="0" eb="2">
      <t>テイネン</t>
    </rPh>
    <phoneticPr fontId="2"/>
  </si>
  <si>
    <t>定年年齢</t>
    <rPh sb="0" eb="2">
      <t>テイネン</t>
    </rPh>
    <rPh sb="2" eb="4">
      <t>ネンレイ</t>
    </rPh>
    <phoneticPr fontId="2"/>
  </si>
  <si>
    <t>再雇用年齢</t>
    <rPh sb="0" eb="3">
      <t>サイコヨウ</t>
    </rPh>
    <rPh sb="3" eb="5">
      <t>ネンレイ</t>
    </rPh>
    <phoneticPr fontId="2"/>
  </si>
  <si>
    <t>業種</t>
    <rPh sb="0" eb="2">
      <t>ギョウシュ</t>
    </rPh>
    <phoneticPr fontId="2"/>
  </si>
  <si>
    <t>募集職種</t>
    <rPh sb="0" eb="2">
      <t>ボシュウ</t>
    </rPh>
    <rPh sb="2" eb="4">
      <t>ショクシュ</t>
    </rPh>
    <phoneticPr fontId="2"/>
  </si>
  <si>
    <t>職業分類</t>
    <rPh sb="0" eb="2">
      <t>ショクギョウ</t>
    </rPh>
    <rPh sb="2" eb="4">
      <t>ブンルイ</t>
    </rPh>
    <phoneticPr fontId="2"/>
  </si>
  <si>
    <t>現在状況</t>
    <rPh sb="0" eb="2">
      <t>ゲンザイ</t>
    </rPh>
    <rPh sb="2" eb="4">
      <t>ジョウキョウ</t>
    </rPh>
    <phoneticPr fontId="2"/>
  </si>
  <si>
    <t>就業先
所在地</t>
    <rPh sb="0" eb="2">
      <t>シュウギョウ</t>
    </rPh>
    <rPh sb="2" eb="3">
      <t>サキ</t>
    </rPh>
    <rPh sb="4" eb="7">
      <t>ショザイチ</t>
    </rPh>
    <phoneticPr fontId="2"/>
  </si>
  <si>
    <t>経験</t>
    <rPh sb="0" eb="2">
      <t>ケイケン</t>
    </rPh>
    <phoneticPr fontId="2"/>
  </si>
  <si>
    <t>記号</t>
    <rPh sb="0" eb="2">
      <t>キゴウ</t>
    </rPh>
    <phoneticPr fontId="2"/>
  </si>
  <si>
    <t>求人開拓員一言メモ</t>
    <rPh sb="0" eb="2">
      <t>キュウジン</t>
    </rPh>
    <rPh sb="2" eb="4">
      <t>カイタク</t>
    </rPh>
    <rPh sb="4" eb="5">
      <t>イン</t>
    </rPh>
    <rPh sb="5" eb="7">
      <t>ヒトコト</t>
    </rPh>
    <phoneticPr fontId="2"/>
  </si>
  <si>
    <t>連番again</t>
    <rPh sb="0" eb="2">
      <t>レンバン</t>
    </rPh>
    <phoneticPr fontId="2"/>
  </si>
  <si>
    <t>手有①名称</t>
    <rPh sb="0" eb="1">
      <t>テ</t>
    </rPh>
    <rPh sb="1" eb="2">
      <t>ア</t>
    </rPh>
    <rPh sb="3" eb="5">
      <t>メイショウ</t>
    </rPh>
    <phoneticPr fontId="2"/>
  </si>
  <si>
    <t>大学院①</t>
    <rPh sb="0" eb="2">
      <t>ダイガクイン2</t>
    </rPh>
    <phoneticPr fontId="2"/>
  </si>
  <si>
    <t>大学①</t>
    <rPh sb="0" eb="2">
      <t>ダイガク</t>
    </rPh>
    <phoneticPr fontId="2"/>
  </si>
  <si>
    <t>短大①</t>
    <rPh sb="0" eb="2">
      <t>タンダイ</t>
    </rPh>
    <phoneticPr fontId="2"/>
  </si>
  <si>
    <t>高専①</t>
    <rPh sb="0" eb="2">
      <t>コウセン</t>
    </rPh>
    <phoneticPr fontId="2"/>
  </si>
  <si>
    <t>専修①</t>
    <rPh sb="0" eb="2">
      <t>センシュウ</t>
    </rPh>
    <phoneticPr fontId="2"/>
  </si>
  <si>
    <t>手有②名称</t>
    <rPh sb="0" eb="1">
      <t>テア2</t>
    </rPh>
    <phoneticPr fontId="2"/>
  </si>
  <si>
    <t>大学院②</t>
    <rPh sb="0" eb="2">
      <t>ダイガクイン23</t>
    </rPh>
    <phoneticPr fontId="2"/>
  </si>
  <si>
    <t>大学②</t>
    <rPh sb="0" eb="2">
      <t>ダイガク4</t>
    </rPh>
    <phoneticPr fontId="2"/>
  </si>
  <si>
    <t>短大②</t>
    <rPh sb="0" eb="2">
      <t>タンダイ5</t>
    </rPh>
    <phoneticPr fontId="2"/>
  </si>
  <si>
    <t>高専②</t>
    <rPh sb="0" eb="2">
      <t>コウセン6</t>
    </rPh>
    <phoneticPr fontId="2"/>
  </si>
  <si>
    <t>専修②</t>
    <rPh sb="0" eb="2">
      <t>センシュウ7</t>
    </rPh>
    <phoneticPr fontId="2"/>
  </si>
  <si>
    <t>手当③名称</t>
    <rPh sb="0" eb="2">
      <t>テア822</t>
    </rPh>
    <rPh sb="3" eb="5">
      <t>メイショウ</t>
    </rPh>
    <phoneticPr fontId="2"/>
  </si>
  <si>
    <t>大学院③</t>
    <rPh sb="0" eb="2">
      <t>ダイガクイン232</t>
    </rPh>
    <phoneticPr fontId="2"/>
  </si>
  <si>
    <t>大学③</t>
    <rPh sb="0" eb="2">
      <t>ダイガク43</t>
    </rPh>
    <phoneticPr fontId="2"/>
  </si>
  <si>
    <t>短大③</t>
    <rPh sb="0" eb="2">
      <t>タンダイ54</t>
    </rPh>
    <phoneticPr fontId="2"/>
  </si>
  <si>
    <t>高専③</t>
    <rPh sb="0" eb="2">
      <t>コウセン65</t>
    </rPh>
    <phoneticPr fontId="2"/>
  </si>
  <si>
    <t>専修③</t>
    <rPh sb="0" eb="2">
      <t>センシュウ76</t>
    </rPh>
    <phoneticPr fontId="2"/>
  </si>
  <si>
    <t>手当④名称</t>
    <rPh sb="0" eb="2">
      <t>テア822メイショウ2</t>
    </rPh>
    <phoneticPr fontId="2"/>
  </si>
  <si>
    <t>大学院④</t>
    <rPh sb="0" eb="2">
      <t>ダイガクイン2323</t>
    </rPh>
    <phoneticPr fontId="2"/>
  </si>
  <si>
    <t>大学④</t>
    <rPh sb="0" eb="2">
      <t>ダイガク434</t>
    </rPh>
    <phoneticPr fontId="2"/>
  </si>
  <si>
    <t>短大④</t>
    <rPh sb="0" eb="2">
      <t>タンダイ545</t>
    </rPh>
    <phoneticPr fontId="2"/>
  </si>
  <si>
    <t>高専④</t>
    <rPh sb="0" eb="2">
      <t>コウセン656</t>
    </rPh>
    <phoneticPr fontId="2"/>
  </si>
  <si>
    <t>専修④</t>
    <rPh sb="0" eb="2">
      <t>センシュウ767</t>
    </rPh>
    <phoneticPr fontId="2"/>
  </si>
  <si>
    <t>大学院計</t>
    <rPh sb="0" eb="2">
      <t>ダイガク</t>
    </rPh>
    <rPh sb="2" eb="3">
      <t>イン</t>
    </rPh>
    <rPh sb="3" eb="4">
      <t>ケイ</t>
    </rPh>
    <phoneticPr fontId="2"/>
  </si>
  <si>
    <t>大学計</t>
    <rPh sb="0" eb="2">
      <t>ダイガク</t>
    </rPh>
    <rPh sb="2" eb="3">
      <t>ケイ</t>
    </rPh>
    <phoneticPr fontId="2"/>
  </si>
  <si>
    <t>短大計</t>
    <rPh sb="0" eb="2">
      <t>タンダイ</t>
    </rPh>
    <rPh sb="2" eb="3">
      <t>ケイ</t>
    </rPh>
    <phoneticPr fontId="2"/>
  </si>
  <si>
    <t>高専計</t>
    <rPh sb="0" eb="3">
      <t>コウセンケイ</t>
    </rPh>
    <phoneticPr fontId="2"/>
  </si>
  <si>
    <t>専修計</t>
    <rPh sb="0" eb="2">
      <t>センシュウ</t>
    </rPh>
    <rPh sb="2" eb="3">
      <t>ケイ</t>
    </rPh>
    <phoneticPr fontId="2"/>
  </si>
  <si>
    <t>説明会</t>
    <rPh sb="0" eb="2">
      <t>セツメイ</t>
    </rPh>
    <rPh sb="2" eb="3">
      <t>カイ</t>
    </rPh>
    <phoneticPr fontId="2"/>
  </si>
  <si>
    <t>面接</t>
    <rPh sb="0" eb="2">
      <t>メンセツ</t>
    </rPh>
    <phoneticPr fontId="2"/>
  </si>
  <si>
    <t>適性検査</t>
    <rPh sb="0" eb="2">
      <t>テキセイ</t>
    </rPh>
    <rPh sb="2" eb="4">
      <t>ケンサ</t>
    </rPh>
    <phoneticPr fontId="2"/>
  </si>
  <si>
    <t>筆記試験</t>
    <rPh sb="0" eb="2">
      <t>ヒッキ</t>
    </rPh>
    <rPh sb="2" eb="4">
      <t>シケン</t>
    </rPh>
    <phoneticPr fontId="2"/>
  </si>
  <si>
    <t>専門</t>
    <rPh sb="0" eb="2">
      <t>センモン</t>
    </rPh>
    <phoneticPr fontId="2"/>
  </si>
  <si>
    <t>常識</t>
    <rPh sb="0" eb="2">
      <t>ジョウシキ</t>
    </rPh>
    <phoneticPr fontId="2"/>
  </si>
  <si>
    <t>英語</t>
    <rPh sb="0" eb="2">
      <t>エイゴ</t>
    </rPh>
    <phoneticPr fontId="2"/>
  </si>
  <si>
    <t>作文</t>
    <rPh sb="0" eb="2">
      <t>サクブン</t>
    </rPh>
    <phoneticPr fontId="2"/>
  </si>
  <si>
    <t>その他（筆記）</t>
    <rPh sb="2" eb="3">
      <t>タ</t>
    </rPh>
    <rPh sb="4" eb="6">
      <t>ヒッキ</t>
    </rPh>
    <phoneticPr fontId="2"/>
  </si>
  <si>
    <t>応募書類</t>
    <rPh sb="0" eb="2">
      <t>オウボ</t>
    </rPh>
    <rPh sb="2" eb="4">
      <t>ショルイ</t>
    </rPh>
    <phoneticPr fontId="2"/>
  </si>
  <si>
    <t>応募書類の払戻</t>
    <rPh sb="0" eb="2">
      <t>オウボ</t>
    </rPh>
    <rPh sb="2" eb="4">
      <t>ショルイ</t>
    </rPh>
    <rPh sb="5" eb="7">
      <t>ハライモドシ</t>
    </rPh>
    <phoneticPr fontId="2"/>
  </si>
  <si>
    <t>書類提出先</t>
    <rPh sb="0" eb="2">
      <t>ショルイ</t>
    </rPh>
    <rPh sb="2" eb="4">
      <t>テイシュツ</t>
    </rPh>
    <rPh sb="4" eb="5">
      <t>サキ</t>
    </rPh>
    <phoneticPr fontId="2"/>
  </si>
  <si>
    <t>選考日</t>
    <rPh sb="0" eb="2">
      <t>センコウ</t>
    </rPh>
    <rPh sb="2" eb="3">
      <t>ヒ</t>
    </rPh>
    <phoneticPr fontId="2"/>
  </si>
  <si>
    <t>選考場所</t>
    <rPh sb="0" eb="2">
      <t>センコウ</t>
    </rPh>
    <rPh sb="2" eb="4">
      <t>バショ</t>
    </rPh>
    <phoneticPr fontId="2"/>
  </si>
  <si>
    <t>既卒者応募可否</t>
    <rPh sb="0" eb="2">
      <t>キソツ</t>
    </rPh>
    <rPh sb="2" eb="3">
      <t>シャ</t>
    </rPh>
    <rPh sb="3" eb="5">
      <t>オウボ</t>
    </rPh>
    <rPh sb="5" eb="7">
      <t>カヒ</t>
    </rPh>
    <phoneticPr fontId="2"/>
  </si>
  <si>
    <t>卒業後概ね○年</t>
    <rPh sb="0" eb="3">
      <t>ソツギョウゴ</t>
    </rPh>
    <rPh sb="3" eb="4">
      <t>オオム</t>
    </rPh>
    <rPh sb="6" eb="7">
      <t>ネン</t>
    </rPh>
    <phoneticPr fontId="2"/>
  </si>
  <si>
    <t>前年度採用</t>
    <rPh sb="0" eb="3">
      <t>ゼンネンド</t>
    </rPh>
    <rPh sb="3" eb="5">
      <t>サイヨウ</t>
    </rPh>
    <phoneticPr fontId="2"/>
  </si>
  <si>
    <t>前年男性</t>
    <rPh sb="0" eb="2">
      <t>ゼンネン</t>
    </rPh>
    <rPh sb="2" eb="4">
      <t>ダンセイ</t>
    </rPh>
    <phoneticPr fontId="2"/>
  </si>
  <si>
    <t>前年女性</t>
    <rPh sb="0" eb="2">
      <t>ゼンネン</t>
    </rPh>
    <rPh sb="2" eb="4">
      <t>ジョセイ</t>
    </rPh>
    <phoneticPr fontId="2"/>
  </si>
  <si>
    <t>前年離職</t>
    <rPh sb="0" eb="2">
      <t>ゼンネン</t>
    </rPh>
    <rPh sb="2" eb="4">
      <t>リショク</t>
    </rPh>
    <phoneticPr fontId="2"/>
  </si>
  <si>
    <t>2年前採用</t>
    <rPh sb="1" eb="3">
      <t>ネンマエ</t>
    </rPh>
    <rPh sb="3" eb="5">
      <t>サイヨウ</t>
    </rPh>
    <phoneticPr fontId="2"/>
  </si>
  <si>
    <t>2年前男性</t>
    <rPh sb="1" eb="3">
      <t>ネンマエ</t>
    </rPh>
    <rPh sb="3" eb="5">
      <t>ダンセイ</t>
    </rPh>
    <phoneticPr fontId="2"/>
  </si>
  <si>
    <t>2年前女性</t>
    <rPh sb="1" eb="3">
      <t>ネンマエ</t>
    </rPh>
    <rPh sb="3" eb="5">
      <t>ジョセイ</t>
    </rPh>
    <phoneticPr fontId="2"/>
  </si>
  <si>
    <t>2年前離職</t>
    <rPh sb="1" eb="3">
      <t>ネンマエ</t>
    </rPh>
    <rPh sb="3" eb="5">
      <t>リショク</t>
    </rPh>
    <phoneticPr fontId="2"/>
  </si>
  <si>
    <t>3年前採用</t>
    <rPh sb="1" eb="2">
      <t>ネン</t>
    </rPh>
    <rPh sb="2" eb="3">
      <t>マエ</t>
    </rPh>
    <rPh sb="3" eb="5">
      <t>サイヨウ</t>
    </rPh>
    <phoneticPr fontId="2"/>
  </si>
  <si>
    <t>3年前男性</t>
    <rPh sb="1" eb="3">
      <t>ネンマエ</t>
    </rPh>
    <rPh sb="3" eb="5">
      <t>ダンセイ</t>
    </rPh>
    <phoneticPr fontId="2"/>
  </si>
  <si>
    <t>3年前女性</t>
    <rPh sb="1" eb="3">
      <t>ネンマエ</t>
    </rPh>
    <rPh sb="3" eb="5">
      <t>ジョセイ</t>
    </rPh>
    <phoneticPr fontId="2"/>
  </si>
  <si>
    <t>3年前離職</t>
    <rPh sb="1" eb="3">
      <t>ネンマエ</t>
    </rPh>
    <rPh sb="3" eb="5">
      <t>リショク</t>
    </rPh>
    <phoneticPr fontId="2"/>
  </si>
  <si>
    <t>平均勤続年数</t>
    <rPh sb="0" eb="2">
      <t>ヘイキン</t>
    </rPh>
    <rPh sb="2" eb="4">
      <t>キンゾク</t>
    </rPh>
    <rPh sb="4" eb="6">
      <t>ネンスウ</t>
    </rPh>
    <phoneticPr fontId="2"/>
  </si>
  <si>
    <t>平均年齢</t>
    <rPh sb="0" eb="2">
      <t>ヘイキン</t>
    </rPh>
    <rPh sb="2" eb="4">
      <t>ネンレイ</t>
    </rPh>
    <phoneticPr fontId="2"/>
  </si>
  <si>
    <t>研修</t>
    <rPh sb="0" eb="2">
      <t>ケンシュウ</t>
    </rPh>
    <phoneticPr fontId="2"/>
  </si>
  <si>
    <t>自己啓発支援</t>
    <rPh sb="0" eb="2">
      <t>ジコ</t>
    </rPh>
    <rPh sb="2" eb="4">
      <t>ケイハツ</t>
    </rPh>
    <rPh sb="4" eb="6">
      <t>シエン</t>
    </rPh>
    <phoneticPr fontId="2"/>
  </si>
  <si>
    <t>内容2</t>
    <rPh sb="0" eb="3">
      <t>ナイヨウ2</t>
    </rPh>
    <phoneticPr fontId="2"/>
  </si>
  <si>
    <t>メンター制度</t>
    <rPh sb="4" eb="6">
      <t>セイド</t>
    </rPh>
    <phoneticPr fontId="2"/>
  </si>
  <si>
    <t>キャリアコンサルティング</t>
    <phoneticPr fontId="2"/>
  </si>
  <si>
    <t>内容3</t>
    <rPh sb="0" eb="3">
      <t>ナイヨウ3</t>
    </rPh>
    <phoneticPr fontId="2"/>
  </si>
  <si>
    <t>社内検定</t>
    <rPh sb="0" eb="2">
      <t>シャナイ</t>
    </rPh>
    <rPh sb="2" eb="4">
      <t>ケンテイ</t>
    </rPh>
    <phoneticPr fontId="2"/>
  </si>
  <si>
    <t>内容4</t>
    <rPh sb="0" eb="3">
      <t>ナイヨウ4</t>
    </rPh>
    <phoneticPr fontId="2"/>
  </si>
  <si>
    <t>月平均所定外労働</t>
    <rPh sb="0" eb="3">
      <t>ツキヘイキン</t>
    </rPh>
    <rPh sb="3" eb="5">
      <t>ショテイ</t>
    </rPh>
    <rPh sb="5" eb="6">
      <t>ガイ</t>
    </rPh>
    <rPh sb="6" eb="8">
      <t>ロウドウ</t>
    </rPh>
    <phoneticPr fontId="2"/>
  </si>
  <si>
    <t>有休平均取得</t>
    <rPh sb="0" eb="1">
      <t>ユウ</t>
    </rPh>
    <rPh sb="1" eb="2">
      <t>キュウ</t>
    </rPh>
    <rPh sb="2" eb="4">
      <t>ヘイキン</t>
    </rPh>
    <rPh sb="4" eb="6">
      <t>シュトク</t>
    </rPh>
    <phoneticPr fontId="2"/>
  </si>
  <si>
    <t>育休取得/出産　女性</t>
    <rPh sb="0" eb="1">
      <t>イク</t>
    </rPh>
    <rPh sb="1" eb="2">
      <t>キュウ</t>
    </rPh>
    <rPh sb="2" eb="4">
      <t>シュトク</t>
    </rPh>
    <rPh sb="5" eb="7">
      <t>シュッサン</t>
    </rPh>
    <rPh sb="8" eb="10">
      <t>ジョセイ</t>
    </rPh>
    <phoneticPr fontId="2"/>
  </si>
  <si>
    <t>育休取得/出産　男性</t>
    <rPh sb="0" eb="1">
      <t>イク</t>
    </rPh>
    <rPh sb="1" eb="2">
      <t>キュウ</t>
    </rPh>
    <rPh sb="2" eb="4">
      <t>シュトク</t>
    </rPh>
    <rPh sb="5" eb="7">
      <t>シュッサン</t>
    </rPh>
    <rPh sb="8" eb="10">
      <t>ダンセイ</t>
    </rPh>
    <phoneticPr fontId="2"/>
  </si>
  <si>
    <t>役員割合</t>
    <rPh sb="0" eb="2">
      <t>ヤクイン</t>
    </rPh>
    <rPh sb="2" eb="4">
      <t>ワリアイ</t>
    </rPh>
    <phoneticPr fontId="2"/>
  </si>
  <si>
    <t>管理職割合</t>
    <rPh sb="0" eb="2">
      <t>カンリ</t>
    </rPh>
    <rPh sb="2" eb="3">
      <t>ショク</t>
    </rPh>
    <rPh sb="3" eb="5">
      <t>ワリアイ</t>
    </rPh>
    <phoneticPr fontId="2"/>
  </si>
  <si>
    <t>名古屋市ワーク・ライフ・バランス推進企業</t>
  </si>
  <si>
    <t>名古屋市女性の活躍推進企業</t>
  </si>
  <si>
    <t>名古屋市子育て支援企業</t>
  </si>
  <si>
    <t>愛知県ファミリー・フレンドリー企業表彰受賞企業</t>
  </si>
  <si>
    <t>愛知ブランド企業</t>
  </si>
  <si>
    <t>あいち女性輝きカンパニー</t>
  </si>
  <si>
    <t>ユース・エール認定企業</t>
  </si>
  <si>
    <t>均等・両立推進企業表彰受賞企業</t>
  </si>
  <si>
    <t>えるぼし認定企業</t>
  </si>
  <si>
    <t>くるみん認定企業</t>
  </si>
  <si>
    <t>AICHI WISH　★取得企業</t>
    <phoneticPr fontId="2"/>
  </si>
  <si>
    <t>業種2</t>
    <rPh sb="0" eb="3">
      <t>ギョウシュ2</t>
    </rPh>
    <phoneticPr fontId="2"/>
  </si>
  <si>
    <t>業種3</t>
  </si>
  <si>
    <t>募集職種2</t>
    <rPh sb="0" eb="2">
      <t>ボシュウショクシュ2</t>
    </rPh>
    <phoneticPr fontId="2"/>
  </si>
  <si>
    <t>募集職種3</t>
  </si>
  <si>
    <t>HP検索/勤務場所</t>
    <rPh sb="2" eb="4">
      <t>ケンサク</t>
    </rPh>
    <rPh sb="5" eb="7">
      <t>キンム</t>
    </rPh>
    <rPh sb="7" eb="9">
      <t>バショ</t>
    </rPh>
    <phoneticPr fontId="7"/>
  </si>
  <si>
    <t>HP検索/勤務場所（その他：市内、市外）</t>
    <rPh sb="2" eb="4">
      <t>ケンサク</t>
    </rPh>
    <rPh sb="5" eb="7">
      <t>キンム</t>
    </rPh>
    <rPh sb="7" eb="9">
      <t>バショ</t>
    </rPh>
    <rPh sb="12" eb="13">
      <t>タ</t>
    </rPh>
    <rPh sb="14" eb="16">
      <t>シナイ</t>
    </rPh>
    <rPh sb="17" eb="18">
      <t>シ</t>
    </rPh>
    <rPh sb="18" eb="19">
      <t>ガイ</t>
    </rPh>
    <phoneticPr fontId="2"/>
  </si>
  <si>
    <t>HP検索/賃金形態</t>
    <rPh sb="2" eb="4">
      <t>ケンサク</t>
    </rPh>
    <rPh sb="5" eb="7">
      <t>チンギン</t>
    </rPh>
    <rPh sb="7" eb="9">
      <t>ケイタイ</t>
    </rPh>
    <phoneticPr fontId="2"/>
  </si>
  <si>
    <t>HP検索/給与
（from）
＊円削除</t>
    <rPh sb="2" eb="4">
      <t>ケンサク</t>
    </rPh>
    <rPh sb="5" eb="7">
      <t>キュウヨ</t>
    </rPh>
    <rPh sb="16" eb="17">
      <t>エン</t>
    </rPh>
    <rPh sb="17" eb="19">
      <t>サクジョ</t>
    </rPh>
    <phoneticPr fontId="7"/>
  </si>
  <si>
    <t>HP検索/給与
（to）
＊円削除</t>
    <rPh sb="2" eb="4">
      <t>ケンサク</t>
    </rPh>
    <rPh sb="5" eb="7">
      <t>キュウヨ</t>
    </rPh>
    <rPh sb="14" eb="15">
      <t>エン</t>
    </rPh>
    <rPh sb="15" eb="17">
      <t>サクジョ</t>
    </rPh>
    <phoneticPr fontId="7"/>
  </si>
  <si>
    <t>HP検索/大学院給与2</t>
    <rPh sb="2" eb="4">
      <t>ケンサク</t>
    </rPh>
    <rPh sb="5" eb="8">
      <t>ダイガクイン</t>
    </rPh>
    <rPh sb="8" eb="10">
      <t>キュウヨ</t>
    </rPh>
    <phoneticPr fontId="2"/>
  </si>
  <si>
    <t>HP検索/大学給与22</t>
    <rPh sb="0" eb="11">
      <t>ダイガク22</t>
    </rPh>
    <phoneticPr fontId="2"/>
  </si>
  <si>
    <t>HP検索/短大給与</t>
    <rPh sb="5" eb="7">
      <t>タンダイ</t>
    </rPh>
    <phoneticPr fontId="2"/>
  </si>
  <si>
    <t>HP検索/高専給与</t>
    <rPh sb="5" eb="7">
      <t>コウセン</t>
    </rPh>
    <phoneticPr fontId="2"/>
  </si>
  <si>
    <t>HP検索/専修給与</t>
    <rPh sb="5" eb="7">
      <t>センシュウ</t>
    </rPh>
    <phoneticPr fontId="2"/>
  </si>
  <si>
    <t>備考3</t>
    <rPh sb="0" eb="3">
      <t>ビコウ3</t>
    </rPh>
    <phoneticPr fontId="2"/>
  </si>
  <si>
    <t>HP検索/新着情報</t>
    <rPh sb="2" eb="4">
      <t>ケンサク</t>
    </rPh>
    <rPh sb="5" eb="7">
      <t>シンチャク</t>
    </rPh>
    <rPh sb="7" eb="9">
      <t>ジョウホウ</t>
    </rPh>
    <phoneticPr fontId="2"/>
  </si>
  <si>
    <t>旧求人票番号</t>
    <rPh sb="0" eb="1">
      <t>キュウ</t>
    </rPh>
    <rPh sb="1" eb="3">
      <t>キュウジン</t>
    </rPh>
    <rPh sb="3" eb="4">
      <t>ヒョウ</t>
    </rPh>
    <rPh sb="4" eb="6">
      <t>バンゴウ</t>
    </rPh>
    <phoneticPr fontId="2"/>
  </si>
  <si>
    <t>なごや人材サポートデスク</t>
    <rPh sb="3" eb="5">
      <t>ジンザイ</t>
    </rPh>
    <phoneticPr fontId="2"/>
  </si>
  <si>
    <t>内容5</t>
    <rPh sb="0" eb="3">
      <t>ナイヨウ5</t>
    </rPh>
    <phoneticPr fontId="2"/>
  </si>
  <si>
    <t>基本給</t>
    <rPh sb="0" eb="3">
      <t>キホンキュウ</t>
    </rPh>
    <phoneticPr fontId="2"/>
  </si>
  <si>
    <t>〒000-0000</t>
    <phoneticPr fontId="1"/>
  </si>
  <si>
    <t>区</t>
    <rPh sb="0" eb="1">
      <t>ク</t>
    </rPh>
    <phoneticPr fontId="1"/>
  </si>
  <si>
    <t>万円</t>
    <rPh sb="0" eb="1">
      <t>マン</t>
    </rPh>
    <rPh sb="1" eb="2">
      <t>エン</t>
    </rPh>
    <phoneticPr fontId="2"/>
  </si>
  <si>
    <t>業種</t>
    <rPh sb="0" eb="2">
      <t>ギョウシュ</t>
    </rPh>
    <phoneticPr fontId="1"/>
  </si>
  <si>
    <t>未経験</t>
    <rPh sb="0" eb="3">
      <t>ミケイケン</t>
    </rPh>
    <phoneticPr fontId="1"/>
  </si>
  <si>
    <t>なごやジョブサポートセンター求人票</t>
  </si>
  <si>
    <t>　　　水色塗りつぶし（必須入力）と　　　　　桃色塗りつぶし（任意入力）を入力してください。  ご提出の際は、水色塗りつぶしがない状態（必須入力がすべて入力済み）でご提出ください。</t>
    <rPh sb="68" eb="70">
      <t>ヒッス</t>
    </rPh>
    <rPh sb="70" eb="72">
      <t>ニュウリョク</t>
    </rPh>
    <rPh sb="76" eb="79">
      <t>ニュウリョクズ</t>
    </rPh>
    <phoneticPr fontId="1"/>
  </si>
  <si>
    <t>掲載可　　　</t>
    <rPh sb="0" eb="3">
      <t>ケイサイカ</t>
    </rPh>
    <phoneticPr fontId="1"/>
  </si>
  <si>
    <t>掲載不可</t>
    <rPh sb="0" eb="2">
      <t>ケイサイ</t>
    </rPh>
    <rPh sb="2" eb="4">
      <t>フカ</t>
    </rPh>
    <phoneticPr fontId="1"/>
  </si>
  <si>
    <t>記入例</t>
    <rPh sb="0" eb="3">
      <t>キニュウレイ</t>
    </rPh>
    <phoneticPr fontId="1"/>
  </si>
  <si>
    <t>事業
所在地</t>
    <rPh sb="0" eb="2">
      <t>ジギョウ</t>
    </rPh>
    <phoneticPr fontId="2"/>
  </si>
  <si>
    <t>市内外 選択</t>
    <rPh sb="0" eb="2">
      <t>シナイ</t>
    </rPh>
    <rPh sb="2" eb="3">
      <t>ガイ</t>
    </rPh>
    <rPh sb="4" eb="6">
      <t>センタク</t>
    </rPh>
    <phoneticPr fontId="1"/>
  </si>
  <si>
    <t>名古屋市内</t>
  </si>
  <si>
    <t>※市内の場合は区を入力</t>
    <rPh sb="1" eb="3">
      <t>シナイ</t>
    </rPh>
    <rPh sb="4" eb="6">
      <t>バアイ</t>
    </rPh>
    <rPh sb="7" eb="8">
      <t>ク</t>
    </rPh>
    <rPh sb="9" eb="11">
      <t>ニュウリョク</t>
    </rPh>
    <phoneticPr fontId="1"/>
  </si>
  <si>
    <t>〒　/　住所</t>
    <phoneticPr fontId="1"/>
  </si>
  <si>
    <t>名古屋市○○区○○町○丁目○番地　○○ビル○階</t>
    <phoneticPr fontId="1"/>
  </si>
  <si>
    <t>勤務地</t>
    <rPh sb="0" eb="3">
      <t>キンムチ</t>
    </rPh>
    <phoneticPr fontId="1"/>
  </si>
  <si>
    <t>なし</t>
    <phoneticPr fontId="1"/>
  </si>
  <si>
    <t>受動喫煙対策</t>
    <phoneticPr fontId="1"/>
  </si>
  <si>
    <t>通勤手段
(最寄駅）</t>
    <rPh sb="0" eb="2">
      <t>ツウキン</t>
    </rPh>
    <rPh sb="2" eb="4">
      <t>シュダン</t>
    </rPh>
    <rPh sb="6" eb="8">
      <t>モヨ</t>
    </rPh>
    <rPh sb="8" eb="9">
      <t>エキ</t>
    </rPh>
    <phoneticPr fontId="2"/>
  </si>
  <si>
    <t>地下鉄桜通線　吹上駅下車徒歩5分</t>
    <phoneticPr fontId="1"/>
  </si>
  <si>
    <t>一般事務</t>
    <rPh sb="0" eb="4">
      <t>イッパンジム</t>
    </rPh>
    <phoneticPr fontId="1"/>
  </si>
  <si>
    <t>雇用形態</t>
    <phoneticPr fontId="1"/>
  </si>
  <si>
    <t>応募
条件</t>
    <phoneticPr fontId="1"/>
  </si>
  <si>
    <t>①</t>
    <phoneticPr fontId="1"/>
  </si>
  <si>
    <t>②</t>
    <phoneticPr fontId="1"/>
  </si>
  <si>
    <t>福利
厚生等</t>
    <rPh sb="0" eb="2">
      <t>フクリ</t>
    </rPh>
    <rPh sb="3" eb="5">
      <t>コウセイ</t>
    </rPh>
    <rPh sb="5" eb="6">
      <t>ナド</t>
    </rPh>
    <phoneticPr fontId="2"/>
  </si>
  <si>
    <t>00,000円/月　まで</t>
    <phoneticPr fontId="1"/>
  </si>
  <si>
    <t>賃金支払日</t>
    <phoneticPr fontId="1"/>
  </si>
  <si>
    <t>休憩
時間</t>
  </si>
  <si>
    <t>60分</t>
    <rPh sb="2" eb="3">
      <t>フン</t>
    </rPh>
    <phoneticPr fontId="1"/>
  </si>
  <si>
    <t>※有の場合、具体的に</t>
    <phoneticPr fontId="1"/>
  </si>
  <si>
    <t>休日・休暇</t>
    <phoneticPr fontId="1"/>
  </si>
  <si>
    <t>有給
休暇</t>
    <rPh sb="0" eb="2">
      <t>ユウキュウ</t>
    </rPh>
    <rPh sb="3" eb="5">
      <t>キュウカ</t>
    </rPh>
    <phoneticPr fontId="2"/>
  </si>
  <si>
    <t>年間休日数</t>
    <rPh sb="0" eb="2">
      <t>ネンカン</t>
    </rPh>
    <rPh sb="2" eb="4">
      <t>キュウジツ</t>
    </rPh>
    <rPh sb="4" eb="5">
      <t>スウ</t>
    </rPh>
    <phoneticPr fontId="1"/>
  </si>
  <si>
    <t>○○日</t>
    <phoneticPr fontId="1"/>
  </si>
  <si>
    <t>休業等
取得
実績</t>
    <rPh sb="0" eb="2">
      <t>キュウギョウ</t>
    </rPh>
    <rPh sb="2" eb="3">
      <t>トウ</t>
    </rPh>
    <rPh sb="4" eb="6">
      <t>シュトク</t>
    </rPh>
    <rPh sb="7" eb="9">
      <t>ジッセキ</t>
    </rPh>
    <phoneticPr fontId="2"/>
  </si>
  <si>
    <t>加入
保険等</t>
    <rPh sb="0" eb="2">
      <t>カニュウ</t>
    </rPh>
    <rPh sb="3" eb="5">
      <t>ホケン</t>
    </rPh>
    <rPh sb="5" eb="6">
      <t>トウ</t>
    </rPh>
    <phoneticPr fontId="2"/>
  </si>
  <si>
    <t>従業員数</t>
  </si>
  <si>
    <t>人</t>
    <rPh sb="0" eb="1">
      <t>ヒト</t>
    </rPh>
    <phoneticPr fontId="1"/>
  </si>
  <si>
    <t>歳</t>
    <rPh sb="0" eb="1">
      <t>サイ</t>
    </rPh>
    <phoneticPr fontId="1"/>
  </si>
  <si>
    <t>75歳まで</t>
    <rPh sb="2" eb="3">
      <t>サイ</t>
    </rPh>
    <phoneticPr fontId="1"/>
  </si>
  <si>
    <t>○○××</t>
    <phoneticPr fontId="1"/>
  </si>
  <si>
    <t>Ｄ－建設業</t>
    <rPh sb="2" eb="4">
      <t>ケンセツ</t>
    </rPh>
    <rPh sb="4" eb="5">
      <t>ギョウ</t>
    </rPh>
    <phoneticPr fontId="21"/>
  </si>
  <si>
    <t>電話連絡の上、応募書類（紹介状、履歴書、職務経歴書）を事業所所在地に送付してください。</t>
    <phoneticPr fontId="1"/>
  </si>
  <si>
    <t>なごや就職応援ナビにおける
『企業ｾﾙﾌﾌﾟﾛﾓｰｼｮﾝ』登録有無　</t>
    <phoneticPr fontId="1"/>
  </si>
  <si>
    <t>募集企業
問合せ先</t>
    <phoneticPr fontId="1"/>
  </si>
  <si>
    <t>担当部署名</t>
    <phoneticPr fontId="1"/>
  </si>
  <si>
    <t>人事部</t>
    <rPh sb="0" eb="3">
      <t>ジンジブ</t>
    </rPh>
    <phoneticPr fontId="1"/>
  </si>
  <si>
    <t>○○　○○</t>
    <phoneticPr fontId="1"/>
  </si>
  <si>
    <t>募集職種</t>
    <rPh sb="0" eb="4">
      <t>ボシュウショクシュ</t>
    </rPh>
    <phoneticPr fontId="1"/>
  </si>
  <si>
    <t>職業分類</t>
    <rPh sb="0" eb="2">
      <t>ショクギョウ</t>
    </rPh>
    <rPh sb="2" eb="4">
      <t>ブンルイ</t>
    </rPh>
    <phoneticPr fontId="1"/>
  </si>
  <si>
    <t>(市外の場合) 就業先所在地</t>
    <rPh sb="1" eb="3">
      <t>シガイ</t>
    </rPh>
    <rPh sb="4" eb="6">
      <t>バアイ</t>
    </rPh>
    <rPh sb="8" eb="10">
      <t>シュウギョウ</t>
    </rPh>
    <rPh sb="10" eb="11">
      <t>サキ</t>
    </rPh>
    <rPh sb="11" eb="14">
      <t>ショザイチ</t>
    </rPh>
    <phoneticPr fontId="1"/>
  </si>
  <si>
    <t>記号</t>
    <rPh sb="0" eb="2">
      <t>キゴウ</t>
    </rPh>
    <phoneticPr fontId="1"/>
  </si>
  <si>
    <t>求人開拓員一言メモ</t>
    <phoneticPr fontId="1"/>
  </si>
  <si>
    <t>なごやジョブサポートセンター求人票</t>
    <phoneticPr fontId="1"/>
  </si>
  <si>
    <t>■裏面もご確認ください</t>
    <rPh sb="1" eb="3">
      <t>ウラメン</t>
    </rPh>
    <rPh sb="5" eb="7">
      <t>カクニン</t>
    </rPh>
    <phoneticPr fontId="2"/>
  </si>
  <si>
    <t>人</t>
    <rPh sb="0" eb="1">
      <t>ニン</t>
    </rPh>
    <phoneticPr fontId="2"/>
  </si>
  <si>
    <t>歳</t>
    <rPh sb="0" eb="1">
      <t>サイ</t>
    </rPh>
    <phoneticPr fontId="2"/>
  </si>
  <si>
    <t>事業内容</t>
    <rPh sb="0" eb="2">
      <t>ジギョウ</t>
    </rPh>
    <phoneticPr fontId="2"/>
  </si>
  <si>
    <t>従事業務内容</t>
    <phoneticPr fontId="2"/>
  </si>
  <si>
    <t>通勤手段
（最寄駅）</t>
    <rPh sb="0" eb="2">
      <t>ツウキン</t>
    </rPh>
    <rPh sb="2" eb="4">
      <t>シュダン</t>
    </rPh>
    <rPh sb="6" eb="8">
      <t>モヨ</t>
    </rPh>
    <rPh sb="8" eb="9">
      <t>エキ</t>
    </rPh>
    <phoneticPr fontId="2"/>
  </si>
  <si>
    <t>交通費</t>
    <phoneticPr fontId="2"/>
  </si>
  <si>
    <t>裏面</t>
    <rPh sb="0" eb="2">
      <t>ウラメン</t>
    </rPh>
    <phoneticPr fontId="2"/>
  </si>
  <si>
    <t>休憩
時間</t>
    <phoneticPr fontId="2"/>
  </si>
  <si>
    <t>※有の場合、具体的に：</t>
    <rPh sb="1" eb="2">
      <t>ア</t>
    </rPh>
    <rPh sb="3" eb="5">
      <t>バアイ</t>
    </rPh>
    <rPh sb="6" eb="9">
      <t>グタイテキ</t>
    </rPh>
    <phoneticPr fontId="1"/>
  </si>
  <si>
    <t>受付期間</t>
    <rPh sb="0" eb="4">
      <t>ウケツケキカン</t>
    </rPh>
    <phoneticPr fontId="2"/>
  </si>
  <si>
    <t>説明会</t>
    <rPh sb="0" eb="3">
      <t>セツメイカイ</t>
    </rPh>
    <phoneticPr fontId="2"/>
  </si>
  <si>
    <t>選考方法</t>
    <rPh sb="0" eb="4">
      <t>センコウホウホウ</t>
    </rPh>
    <phoneticPr fontId="2"/>
  </si>
  <si>
    <t>応募書類等</t>
    <phoneticPr fontId="2"/>
  </si>
  <si>
    <t>応募書類の返戻</t>
    <phoneticPr fontId="2"/>
  </si>
  <si>
    <t>書類提出先</t>
    <phoneticPr fontId="2"/>
  </si>
  <si>
    <t>選考日</t>
    <phoneticPr fontId="2"/>
  </si>
  <si>
    <t>選考場所</t>
    <phoneticPr fontId="2"/>
  </si>
  <si>
    <t>既卒者の応募</t>
    <phoneticPr fontId="2"/>
  </si>
  <si>
    <t>卒業後概ね</t>
    <phoneticPr fontId="2"/>
  </si>
  <si>
    <t>募集企業問合せ先</t>
    <phoneticPr fontId="2"/>
  </si>
  <si>
    <t>TEL</t>
    <phoneticPr fontId="2"/>
  </si>
  <si>
    <t>部署名</t>
  </si>
  <si>
    <r>
      <t>5.企業全体での正社員に関する情報　</t>
    </r>
    <r>
      <rPr>
        <b/>
        <sz val="8"/>
        <rFont val="Meiryo UI"/>
        <family val="3"/>
        <charset val="128"/>
      </rPr>
      <t>※海外支店等に勤務している労働者については除外した情報</t>
    </r>
    <rPh sb="2" eb="4">
      <t>キギョウ</t>
    </rPh>
    <rPh sb="4" eb="6">
      <t>ゼンタイ</t>
    </rPh>
    <rPh sb="8" eb="11">
      <t>セイシャイン</t>
    </rPh>
    <rPh sb="12" eb="13">
      <t>カン</t>
    </rPh>
    <rPh sb="15" eb="17">
      <t>ジョウホウ</t>
    </rPh>
    <rPh sb="19" eb="21">
      <t>カイガイ</t>
    </rPh>
    <rPh sb="21" eb="24">
      <t>シテンナド</t>
    </rPh>
    <rPh sb="25" eb="27">
      <t>キンム</t>
    </rPh>
    <rPh sb="31" eb="34">
      <t>ロウドウシャ</t>
    </rPh>
    <rPh sb="39" eb="41">
      <t>ジョガイ</t>
    </rPh>
    <rPh sb="43" eb="45">
      <t>ジョウホウ</t>
    </rPh>
    <phoneticPr fontId="2"/>
  </si>
  <si>
    <t>直近3事業
年度の
新卒者等の
採用・離職状況</t>
    <phoneticPr fontId="2"/>
  </si>
  <si>
    <t>※参考値として、可能であれば記載してください</t>
    <phoneticPr fontId="2"/>
  </si>
  <si>
    <r>
      <t>役員及び管理的地位にある者に占める女性の割合</t>
    </r>
    <r>
      <rPr>
        <sz val="6"/>
        <rFont val="Meiryo UI"/>
        <family val="3"/>
        <charset val="128"/>
      </rPr>
      <t>※</t>
    </r>
    <rPh sb="0" eb="2">
      <t>ヤクイン</t>
    </rPh>
    <rPh sb="2" eb="3">
      <t>オヨ</t>
    </rPh>
    <rPh sb="4" eb="7">
      <t>カンリテキ</t>
    </rPh>
    <rPh sb="7" eb="9">
      <t>チイ</t>
    </rPh>
    <rPh sb="12" eb="13">
      <t>モノ</t>
    </rPh>
    <rPh sb="14" eb="15">
      <t>シ</t>
    </rPh>
    <rPh sb="17" eb="19">
      <t>ジョセイ</t>
    </rPh>
    <rPh sb="20" eb="22">
      <t>ワリアイ</t>
    </rPh>
    <phoneticPr fontId="1"/>
  </si>
  <si>
    <t>※雇用形態に関わらず企業全体における割合を示しています。</t>
    <phoneticPr fontId="2"/>
  </si>
  <si>
    <t>求人条件にかかる
特記事項</t>
    <rPh sb="0" eb="2">
      <t>キュウジン</t>
    </rPh>
    <rPh sb="2" eb="4">
      <t>ジョウケン</t>
    </rPh>
    <rPh sb="9" eb="11">
      <t>トッキ</t>
    </rPh>
    <rPh sb="11" eb="13">
      <t>ジコウ</t>
    </rPh>
    <phoneticPr fontId="2"/>
  </si>
  <si>
    <t>1 管理的公務員</t>
    <rPh sb="2" eb="5">
      <t>カンリテキ</t>
    </rPh>
    <rPh sb="5" eb="8">
      <t>コウムイン</t>
    </rPh>
    <phoneticPr fontId="2"/>
  </si>
  <si>
    <t>賃金</t>
    <rPh sb="0" eb="2">
      <t>チンギン</t>
    </rPh>
    <phoneticPr fontId="1"/>
  </si>
  <si>
    <t>４.選考</t>
    <rPh sb="2" eb="4">
      <t>センコウ</t>
    </rPh>
    <phoneticPr fontId="2"/>
  </si>
  <si>
    <t>説明会</t>
    <rPh sb="0" eb="3">
      <t>セツメイカイ</t>
    </rPh>
    <phoneticPr fontId="1"/>
  </si>
  <si>
    <t>選考
方法</t>
    <rPh sb="0" eb="2">
      <t>センコウ</t>
    </rPh>
    <rPh sb="3" eb="5">
      <t>ホウホウ</t>
    </rPh>
    <phoneticPr fontId="1"/>
  </si>
  <si>
    <t>③</t>
    <phoneticPr fontId="1"/>
  </si>
  <si>
    <t>④</t>
    <phoneticPr fontId="1"/>
  </si>
  <si>
    <t>⑤</t>
    <phoneticPr fontId="1"/>
  </si>
  <si>
    <t>⑥</t>
    <phoneticPr fontId="1"/>
  </si>
  <si>
    <t>⑦</t>
    <phoneticPr fontId="1"/>
  </si>
  <si>
    <t>⑧</t>
    <phoneticPr fontId="1"/>
  </si>
  <si>
    <t>⑨</t>
    <phoneticPr fontId="1"/>
  </si>
  <si>
    <t>応募書類等</t>
    <rPh sb="0" eb="4">
      <t>オウボショルイ</t>
    </rPh>
    <rPh sb="4" eb="5">
      <t>トウ</t>
    </rPh>
    <phoneticPr fontId="1"/>
  </si>
  <si>
    <t>応募書類の返戻</t>
    <rPh sb="0" eb="4">
      <t>オウボショルイ</t>
    </rPh>
    <rPh sb="5" eb="7">
      <t>ヘンレイ</t>
    </rPh>
    <phoneticPr fontId="1"/>
  </si>
  <si>
    <t>書類提出先</t>
    <rPh sb="0" eb="2">
      <t>ショルイ</t>
    </rPh>
    <rPh sb="2" eb="5">
      <t>テイシュツサキ</t>
    </rPh>
    <phoneticPr fontId="1"/>
  </si>
  <si>
    <t>選考日</t>
    <rPh sb="0" eb="3">
      <t>センコウビ</t>
    </rPh>
    <phoneticPr fontId="1"/>
  </si>
  <si>
    <t>選考場所</t>
    <rPh sb="0" eb="4">
      <t>センコウバショ</t>
    </rPh>
    <phoneticPr fontId="1"/>
  </si>
  <si>
    <t>既卒者の応募</t>
    <rPh sb="0" eb="3">
      <t>キソツシャ</t>
    </rPh>
    <rPh sb="4" eb="6">
      <t>オウボ</t>
    </rPh>
    <phoneticPr fontId="1"/>
  </si>
  <si>
    <t>年以内</t>
    <rPh sb="0" eb="3">
      <t>ネンイナイ</t>
    </rPh>
    <phoneticPr fontId="1"/>
  </si>
  <si>
    <t>（可の場合）卒業後概ね</t>
    <rPh sb="1" eb="2">
      <t>カ</t>
    </rPh>
    <rPh sb="3" eb="5">
      <t>バアイ</t>
    </rPh>
    <rPh sb="6" eb="9">
      <t>ソツギョウゴ</t>
    </rPh>
    <rPh sb="9" eb="10">
      <t>オオム</t>
    </rPh>
    <phoneticPr fontId="1"/>
  </si>
  <si>
    <t>受動喫煙対策（詳細）</t>
    <rPh sb="7" eb="9">
      <t>ショウサイ</t>
    </rPh>
    <phoneticPr fontId="1"/>
  </si>
  <si>
    <t>雇用形態</t>
    <rPh sb="0" eb="4">
      <t>コヨウケイタイ</t>
    </rPh>
    <phoneticPr fontId="1"/>
  </si>
  <si>
    <t>交通費</t>
    <rPh sb="0" eb="3">
      <t>コウツウヒ</t>
    </rPh>
    <phoneticPr fontId="1"/>
  </si>
  <si>
    <t>募集職種</t>
    <rPh sb="0" eb="2">
      <t>ボシュウ</t>
    </rPh>
    <rPh sb="2" eb="4">
      <t>ショクシュ</t>
    </rPh>
    <phoneticPr fontId="21"/>
  </si>
  <si>
    <t>職業分類</t>
    <rPh sb="0" eb="2">
      <t>ショクギョウ</t>
    </rPh>
    <rPh sb="2" eb="4">
      <t>ブンルイ</t>
    </rPh>
    <phoneticPr fontId="21"/>
  </si>
  <si>
    <t>Ａ－農業、林業</t>
    <rPh sb="2" eb="4">
      <t>ノウギョウ</t>
    </rPh>
    <rPh sb="5" eb="7">
      <t>リンギョウ</t>
    </rPh>
    <phoneticPr fontId="21"/>
  </si>
  <si>
    <t>Ａ管理的職業</t>
    <rPh sb="1" eb="3">
      <t>カンリ</t>
    </rPh>
    <rPh sb="3" eb="4">
      <t>テキ</t>
    </rPh>
    <rPh sb="4" eb="6">
      <t>ショクギョウ</t>
    </rPh>
    <phoneticPr fontId="21"/>
  </si>
  <si>
    <t>管理的</t>
    <rPh sb="0" eb="3">
      <t>カンリテキ</t>
    </rPh>
    <phoneticPr fontId="21"/>
  </si>
  <si>
    <t>Ｂ－漁業</t>
    <rPh sb="2" eb="4">
      <t>ギョギョウ</t>
    </rPh>
    <phoneticPr fontId="21"/>
  </si>
  <si>
    <t>管理職</t>
    <rPh sb="0" eb="2">
      <t>カンリ</t>
    </rPh>
    <rPh sb="2" eb="3">
      <t>ショク</t>
    </rPh>
    <phoneticPr fontId="21"/>
  </si>
  <si>
    <t>専門的・技術的</t>
    <rPh sb="0" eb="3">
      <t>センモンテキ</t>
    </rPh>
    <rPh sb="4" eb="7">
      <t>ギジュツテキ</t>
    </rPh>
    <phoneticPr fontId="21"/>
  </si>
  <si>
    <t>Ｃ－鉱業、採石業、砂利採取業</t>
    <rPh sb="2" eb="4">
      <t>コウギョウ</t>
    </rPh>
    <rPh sb="5" eb="7">
      <t>サイセキ</t>
    </rPh>
    <rPh sb="7" eb="8">
      <t>ギョウ</t>
    </rPh>
    <rPh sb="9" eb="11">
      <t>ジャリ</t>
    </rPh>
    <rPh sb="11" eb="13">
      <t>サイシュ</t>
    </rPh>
    <rPh sb="13" eb="14">
      <t>ギョウ</t>
    </rPh>
    <phoneticPr fontId="21"/>
  </si>
  <si>
    <t>事務的</t>
    <rPh sb="0" eb="3">
      <t>ジムテキ</t>
    </rPh>
    <phoneticPr fontId="21"/>
  </si>
  <si>
    <t>Ｂ専門的・技術的職業</t>
    <rPh sb="1" eb="4">
      <t>センモンテキ</t>
    </rPh>
    <rPh sb="5" eb="7">
      <t>ギジュツ</t>
    </rPh>
    <rPh sb="7" eb="8">
      <t>テキ</t>
    </rPh>
    <rPh sb="8" eb="10">
      <t>ショクギョウ</t>
    </rPh>
    <phoneticPr fontId="21"/>
  </si>
  <si>
    <t>販売</t>
    <rPh sb="0" eb="2">
      <t>ハンバイ</t>
    </rPh>
    <phoneticPr fontId="21"/>
  </si>
  <si>
    <t>Ｅ－製造業</t>
    <rPh sb="2" eb="5">
      <t>セイゾウギョウ</t>
    </rPh>
    <phoneticPr fontId="21"/>
  </si>
  <si>
    <t>介護支援専門員</t>
    <rPh sb="0" eb="2">
      <t>カイゴ</t>
    </rPh>
    <rPh sb="2" eb="4">
      <t>シエン</t>
    </rPh>
    <rPh sb="4" eb="7">
      <t>センモンイン</t>
    </rPh>
    <phoneticPr fontId="21"/>
  </si>
  <si>
    <t>サービス</t>
  </si>
  <si>
    <t>Ｆ－電気・ガス・熱供給・水道業</t>
    <rPh sb="2" eb="4">
      <t>デンキ</t>
    </rPh>
    <rPh sb="8" eb="9">
      <t>ネツ</t>
    </rPh>
    <rPh sb="9" eb="11">
      <t>キョウキュウ</t>
    </rPh>
    <rPh sb="12" eb="15">
      <t>スイドウギョウ</t>
    </rPh>
    <phoneticPr fontId="21"/>
  </si>
  <si>
    <t>デザイナー</t>
  </si>
  <si>
    <t>保安</t>
    <rPh sb="0" eb="2">
      <t>ホアン</t>
    </rPh>
    <phoneticPr fontId="21"/>
  </si>
  <si>
    <t>Ｇ－情報通信業</t>
    <rPh sb="2" eb="4">
      <t>ジョウホウ</t>
    </rPh>
    <rPh sb="4" eb="6">
      <t>ツウシン</t>
    </rPh>
    <rPh sb="6" eb="7">
      <t>ギョウ</t>
    </rPh>
    <phoneticPr fontId="21"/>
  </si>
  <si>
    <t>保育士</t>
    <rPh sb="0" eb="2">
      <t>ホイク</t>
    </rPh>
    <rPh sb="2" eb="3">
      <t>シ</t>
    </rPh>
    <phoneticPr fontId="21"/>
  </si>
  <si>
    <t>農林・漁業</t>
    <rPh sb="0" eb="2">
      <t>ノウリン</t>
    </rPh>
    <rPh sb="3" eb="5">
      <t>ギョギョウ</t>
    </rPh>
    <phoneticPr fontId="21"/>
  </si>
  <si>
    <t>Ｈ－運輸業、郵便業</t>
    <rPh sb="2" eb="5">
      <t>ウンユギョウ</t>
    </rPh>
    <rPh sb="6" eb="8">
      <t>ユウビン</t>
    </rPh>
    <rPh sb="8" eb="9">
      <t>ギョウ</t>
    </rPh>
    <phoneticPr fontId="21"/>
  </si>
  <si>
    <t>看護師</t>
    <rPh sb="0" eb="3">
      <t>カンゴシ</t>
    </rPh>
    <phoneticPr fontId="21"/>
  </si>
  <si>
    <t>生産工程</t>
    <rPh sb="0" eb="2">
      <t>セイサン</t>
    </rPh>
    <rPh sb="2" eb="4">
      <t>コウテイ</t>
    </rPh>
    <phoneticPr fontId="21"/>
  </si>
  <si>
    <t>Ｉ－卸売業、小売業</t>
    <rPh sb="2" eb="4">
      <t>オロシウリ</t>
    </rPh>
    <rPh sb="4" eb="5">
      <t>ギョウ</t>
    </rPh>
    <rPh sb="6" eb="8">
      <t>コウリ</t>
    </rPh>
    <rPh sb="8" eb="9">
      <t>ギョウ</t>
    </rPh>
    <phoneticPr fontId="21"/>
  </si>
  <si>
    <t>建築・土木・測量技術者</t>
    <rPh sb="0" eb="2">
      <t>ケンチク</t>
    </rPh>
    <rPh sb="3" eb="4">
      <t>ド</t>
    </rPh>
    <rPh sb="4" eb="5">
      <t>ボク</t>
    </rPh>
    <rPh sb="6" eb="8">
      <t>ソクリョウ</t>
    </rPh>
    <rPh sb="8" eb="10">
      <t>ギジュツ</t>
    </rPh>
    <rPh sb="10" eb="11">
      <t>シャ</t>
    </rPh>
    <phoneticPr fontId="21"/>
  </si>
  <si>
    <t>輸送・機械運転</t>
    <rPh sb="0" eb="2">
      <t>ユソウ</t>
    </rPh>
    <rPh sb="3" eb="5">
      <t>キカイ</t>
    </rPh>
    <rPh sb="5" eb="7">
      <t>ウンテン</t>
    </rPh>
    <phoneticPr fontId="21"/>
  </si>
  <si>
    <t>Ｊ－金融業、保険業</t>
    <rPh sb="2" eb="4">
      <t>キンユウ</t>
    </rPh>
    <rPh sb="4" eb="5">
      <t>ギョウ</t>
    </rPh>
    <rPh sb="6" eb="9">
      <t>ホケンギョウ</t>
    </rPh>
    <phoneticPr fontId="21"/>
  </si>
  <si>
    <t>施工管理</t>
    <rPh sb="0" eb="2">
      <t>セコウ</t>
    </rPh>
    <rPh sb="2" eb="4">
      <t>カンリ</t>
    </rPh>
    <phoneticPr fontId="21"/>
  </si>
  <si>
    <t>建設・採掘</t>
    <rPh sb="0" eb="2">
      <t>ケンセツ</t>
    </rPh>
    <rPh sb="3" eb="5">
      <t>サイクツ</t>
    </rPh>
    <phoneticPr fontId="21"/>
  </si>
  <si>
    <t>Ｋ－不動産、物品賃貸業</t>
    <rPh sb="2" eb="5">
      <t>フドウサン</t>
    </rPh>
    <rPh sb="6" eb="8">
      <t>ブッピン</t>
    </rPh>
    <rPh sb="8" eb="10">
      <t>チンタイ</t>
    </rPh>
    <rPh sb="10" eb="11">
      <t>ギョウ</t>
    </rPh>
    <phoneticPr fontId="21"/>
  </si>
  <si>
    <t>医療技術者</t>
    <rPh sb="0" eb="2">
      <t>イリョウ</t>
    </rPh>
    <rPh sb="2" eb="4">
      <t>ギジュツ</t>
    </rPh>
    <rPh sb="4" eb="5">
      <t>シャ</t>
    </rPh>
    <phoneticPr fontId="21"/>
  </si>
  <si>
    <t>運搬・清掃・包装等</t>
    <rPh sb="0" eb="2">
      <t>ウンパン</t>
    </rPh>
    <rPh sb="3" eb="5">
      <t>セイソウ</t>
    </rPh>
    <rPh sb="6" eb="8">
      <t>ホウソウ</t>
    </rPh>
    <rPh sb="8" eb="9">
      <t>ナド</t>
    </rPh>
    <phoneticPr fontId="21"/>
  </si>
  <si>
    <t>Ｌ－学術研究、専門・技術サービス業</t>
    <rPh sb="2" eb="4">
      <t>ガクジュツ</t>
    </rPh>
    <rPh sb="4" eb="6">
      <t>ケンキュウ</t>
    </rPh>
    <rPh sb="7" eb="9">
      <t>センモン</t>
    </rPh>
    <rPh sb="10" eb="12">
      <t>ギジュツ</t>
    </rPh>
    <rPh sb="16" eb="17">
      <t>ギョウ</t>
    </rPh>
    <phoneticPr fontId="21"/>
  </si>
  <si>
    <t>情報通信技術者</t>
    <rPh sb="0" eb="2">
      <t>ジョウホウ</t>
    </rPh>
    <rPh sb="2" eb="4">
      <t>ツウシン</t>
    </rPh>
    <rPh sb="4" eb="7">
      <t>ギジュツシャ</t>
    </rPh>
    <phoneticPr fontId="21"/>
  </si>
  <si>
    <t>Ｍ－宿泊業、飲食サービス業</t>
    <rPh sb="2" eb="4">
      <t>シュクハク</t>
    </rPh>
    <rPh sb="4" eb="5">
      <t>ギョウ</t>
    </rPh>
    <rPh sb="6" eb="8">
      <t>インショク</t>
    </rPh>
    <rPh sb="12" eb="13">
      <t>ギョウ</t>
    </rPh>
    <phoneticPr fontId="21"/>
  </si>
  <si>
    <t>栄養士</t>
    <rPh sb="0" eb="2">
      <t>エイヨウ</t>
    </rPh>
    <rPh sb="2" eb="3">
      <t>シ</t>
    </rPh>
    <phoneticPr fontId="21"/>
  </si>
  <si>
    <t>Ｎ－生活関連サービス業、娯楽業</t>
    <rPh sb="2" eb="4">
      <t>セイカツ</t>
    </rPh>
    <rPh sb="4" eb="6">
      <t>カンレン</t>
    </rPh>
    <rPh sb="10" eb="11">
      <t>ギョウ</t>
    </rPh>
    <rPh sb="12" eb="14">
      <t>ゴラク</t>
    </rPh>
    <rPh sb="14" eb="15">
      <t>ギョウ</t>
    </rPh>
    <phoneticPr fontId="21"/>
  </si>
  <si>
    <t>その他の専門的職業</t>
    <rPh sb="2" eb="3">
      <t>タ</t>
    </rPh>
    <rPh sb="4" eb="7">
      <t>センモンテキ</t>
    </rPh>
    <rPh sb="7" eb="9">
      <t>ショクギョウ</t>
    </rPh>
    <phoneticPr fontId="21"/>
  </si>
  <si>
    <t>Ｏ－教育、学習支援業</t>
    <rPh sb="2" eb="4">
      <t>キョウイク</t>
    </rPh>
    <rPh sb="5" eb="7">
      <t>ガクシュウ</t>
    </rPh>
    <rPh sb="7" eb="9">
      <t>シエン</t>
    </rPh>
    <rPh sb="9" eb="10">
      <t>ギョウ</t>
    </rPh>
    <phoneticPr fontId="21"/>
  </si>
  <si>
    <t>福祉相談員</t>
    <rPh sb="0" eb="2">
      <t>フクシ</t>
    </rPh>
    <rPh sb="2" eb="5">
      <t>ソウダンイン</t>
    </rPh>
    <phoneticPr fontId="21"/>
  </si>
  <si>
    <t>Ｐ－医療、福祉</t>
    <rPh sb="2" eb="4">
      <t>イリョウ</t>
    </rPh>
    <rPh sb="5" eb="7">
      <t>フクシ</t>
    </rPh>
    <phoneticPr fontId="21"/>
  </si>
  <si>
    <t>開発技術者</t>
    <rPh sb="0" eb="2">
      <t>カイハツ</t>
    </rPh>
    <rPh sb="2" eb="4">
      <t>ギジュツ</t>
    </rPh>
    <rPh sb="4" eb="5">
      <t>シャ</t>
    </rPh>
    <phoneticPr fontId="21"/>
  </si>
  <si>
    <t>Ｑ－複合サービス事業</t>
    <rPh sb="2" eb="4">
      <t>フクゴウ</t>
    </rPh>
    <rPh sb="8" eb="10">
      <t>ジギョウ</t>
    </rPh>
    <phoneticPr fontId="21"/>
  </si>
  <si>
    <t>製造技術者</t>
    <rPh sb="0" eb="2">
      <t>セイゾウ</t>
    </rPh>
    <rPh sb="2" eb="4">
      <t>ギジュツ</t>
    </rPh>
    <rPh sb="4" eb="5">
      <t>シャ</t>
    </rPh>
    <phoneticPr fontId="21"/>
  </si>
  <si>
    <t>Ｒ－サービス業（他に分類されないもの）</t>
    <rPh sb="6" eb="7">
      <t>ギョウ</t>
    </rPh>
    <rPh sb="8" eb="9">
      <t>ホカ</t>
    </rPh>
    <rPh sb="10" eb="12">
      <t>ブンルイ</t>
    </rPh>
    <phoneticPr fontId="21"/>
  </si>
  <si>
    <t>研究者</t>
    <rPh sb="0" eb="3">
      <t>ケンキュウシャ</t>
    </rPh>
    <phoneticPr fontId="21"/>
  </si>
  <si>
    <t>Ｚ－その他</t>
    <rPh sb="4" eb="5">
      <t>タ</t>
    </rPh>
    <phoneticPr fontId="21"/>
  </si>
  <si>
    <t>カウンセラー</t>
  </si>
  <si>
    <t>通訳・翻訳</t>
    <rPh sb="0" eb="2">
      <t>ツウヤク</t>
    </rPh>
    <rPh sb="3" eb="5">
      <t>ホンヤク</t>
    </rPh>
    <phoneticPr fontId="21"/>
  </si>
  <si>
    <t>個人教師</t>
    <rPh sb="0" eb="2">
      <t>コジン</t>
    </rPh>
    <rPh sb="2" eb="4">
      <t>キョウシ</t>
    </rPh>
    <phoneticPr fontId="21"/>
  </si>
  <si>
    <t>記者</t>
    <rPh sb="0" eb="2">
      <t>キシャ</t>
    </rPh>
    <phoneticPr fontId="21"/>
  </si>
  <si>
    <t>編集者</t>
    <rPh sb="0" eb="3">
      <t>ヘンシュウシャ</t>
    </rPh>
    <phoneticPr fontId="21"/>
  </si>
  <si>
    <t>設計</t>
    <rPh sb="0" eb="2">
      <t>セッケイ</t>
    </rPh>
    <phoneticPr fontId="21"/>
  </si>
  <si>
    <t>教育</t>
    <rPh sb="0" eb="2">
      <t>キョウイク</t>
    </rPh>
    <phoneticPr fontId="21"/>
  </si>
  <si>
    <t>Ｃ事務的職業</t>
    <rPh sb="1" eb="4">
      <t>ジムテキ</t>
    </rPh>
    <rPh sb="4" eb="6">
      <t>ショクギョウ</t>
    </rPh>
    <phoneticPr fontId="21"/>
  </si>
  <si>
    <t>事務</t>
    <rPh sb="0" eb="2">
      <t>ジム</t>
    </rPh>
    <phoneticPr fontId="21"/>
  </si>
  <si>
    <t>営業事務</t>
    <rPh sb="0" eb="2">
      <t>エイギョウ</t>
    </rPh>
    <rPh sb="2" eb="4">
      <t>ジム</t>
    </rPh>
    <phoneticPr fontId="21"/>
  </si>
  <si>
    <t>経理</t>
    <rPh sb="0" eb="2">
      <t>ケイリ</t>
    </rPh>
    <phoneticPr fontId="21"/>
  </si>
  <si>
    <t>総務</t>
    <rPh sb="0" eb="2">
      <t>ソウム</t>
    </rPh>
    <phoneticPr fontId="21"/>
  </si>
  <si>
    <t>貿易事務</t>
    <rPh sb="0" eb="2">
      <t>ボウエキ</t>
    </rPh>
    <rPh sb="2" eb="4">
      <t>ジム</t>
    </rPh>
    <phoneticPr fontId="21"/>
  </si>
  <si>
    <t>データ入力</t>
    <rPh sb="3" eb="5">
      <t>ニュウリョク</t>
    </rPh>
    <phoneticPr fontId="21"/>
  </si>
  <si>
    <t>医療事務</t>
    <rPh sb="0" eb="2">
      <t>イリョウ</t>
    </rPh>
    <rPh sb="2" eb="4">
      <t>ジム</t>
    </rPh>
    <phoneticPr fontId="21"/>
  </si>
  <si>
    <t>秘書</t>
    <rPh sb="0" eb="2">
      <t>ヒショ</t>
    </rPh>
    <phoneticPr fontId="21"/>
  </si>
  <si>
    <t>テレフォンアポインター</t>
  </si>
  <si>
    <t>訪問調査員</t>
    <rPh sb="0" eb="2">
      <t>ホウモン</t>
    </rPh>
    <rPh sb="2" eb="5">
      <t>チョウサイン</t>
    </rPh>
    <phoneticPr fontId="21"/>
  </si>
  <si>
    <t>Ｄ販売の職業</t>
    <rPh sb="1" eb="3">
      <t>ハンバイ</t>
    </rPh>
    <rPh sb="4" eb="6">
      <t>ショクギョウ</t>
    </rPh>
    <phoneticPr fontId="21"/>
  </si>
  <si>
    <t>営業</t>
    <rPh sb="0" eb="2">
      <t>エイギョウ</t>
    </rPh>
    <phoneticPr fontId="21"/>
  </si>
  <si>
    <t>営業企画</t>
    <rPh sb="0" eb="2">
      <t>エイギョウ</t>
    </rPh>
    <rPh sb="2" eb="4">
      <t>キカク</t>
    </rPh>
    <phoneticPr fontId="21"/>
  </si>
  <si>
    <t>店舗管理</t>
    <rPh sb="0" eb="2">
      <t>テンポ</t>
    </rPh>
    <rPh sb="2" eb="4">
      <t>カンリ</t>
    </rPh>
    <phoneticPr fontId="21"/>
  </si>
  <si>
    <t>Ｅサービスの職業</t>
    <rPh sb="6" eb="8">
      <t>ショクギョウ</t>
    </rPh>
    <phoneticPr fontId="21"/>
  </si>
  <si>
    <t>訪問介護員</t>
    <rPh sb="0" eb="2">
      <t>ホウモン</t>
    </rPh>
    <rPh sb="2" eb="4">
      <t>カイゴ</t>
    </rPh>
    <rPh sb="4" eb="5">
      <t>イン</t>
    </rPh>
    <phoneticPr fontId="21"/>
  </si>
  <si>
    <t>施設介護員</t>
    <rPh sb="0" eb="2">
      <t>シセツ</t>
    </rPh>
    <rPh sb="2" eb="4">
      <t>カイゴ</t>
    </rPh>
    <rPh sb="4" eb="5">
      <t>イン</t>
    </rPh>
    <phoneticPr fontId="21"/>
  </si>
  <si>
    <t>飲食物給仕係</t>
    <rPh sb="0" eb="3">
      <t>インショクブツ</t>
    </rPh>
    <rPh sb="3" eb="4">
      <t>キュウ</t>
    </rPh>
    <rPh sb="4" eb="5">
      <t>シ</t>
    </rPh>
    <rPh sb="5" eb="6">
      <t>カカ</t>
    </rPh>
    <phoneticPr fontId="21"/>
  </si>
  <si>
    <t>調理人</t>
    <rPh sb="0" eb="2">
      <t>チョウリ</t>
    </rPh>
    <rPh sb="2" eb="3">
      <t>ニン</t>
    </rPh>
    <phoneticPr fontId="21"/>
  </si>
  <si>
    <t>調理補助</t>
    <rPh sb="0" eb="2">
      <t>チョウリ</t>
    </rPh>
    <rPh sb="2" eb="4">
      <t>ホジョ</t>
    </rPh>
    <phoneticPr fontId="21"/>
  </si>
  <si>
    <t>旅館・ホテル接客員</t>
    <rPh sb="0" eb="2">
      <t>リョカン</t>
    </rPh>
    <rPh sb="6" eb="8">
      <t>セッキャク</t>
    </rPh>
    <rPh sb="8" eb="9">
      <t>イン</t>
    </rPh>
    <phoneticPr fontId="21"/>
  </si>
  <si>
    <t>管理人</t>
    <rPh sb="0" eb="3">
      <t>カンリニン</t>
    </rPh>
    <phoneticPr fontId="21"/>
  </si>
  <si>
    <t>その他サービスの職業</t>
  </si>
  <si>
    <t>理容師・美容師</t>
    <rPh sb="0" eb="3">
      <t>リヨウシ</t>
    </rPh>
    <rPh sb="4" eb="7">
      <t>ビヨウシ</t>
    </rPh>
    <phoneticPr fontId="21"/>
  </si>
  <si>
    <t>Ｆ保安の職業</t>
    <rPh sb="1" eb="3">
      <t>ホアン</t>
    </rPh>
    <rPh sb="4" eb="6">
      <t>ショクギョウ</t>
    </rPh>
    <phoneticPr fontId="21"/>
  </si>
  <si>
    <t>警備員</t>
    <rPh sb="0" eb="3">
      <t>ケイビイン</t>
    </rPh>
    <phoneticPr fontId="21"/>
  </si>
  <si>
    <t>施設警備員</t>
    <rPh sb="0" eb="2">
      <t>シセツ</t>
    </rPh>
    <rPh sb="2" eb="5">
      <t>ケイビイン</t>
    </rPh>
    <phoneticPr fontId="21"/>
  </si>
  <si>
    <t>道路交通誘導員</t>
    <rPh sb="0" eb="2">
      <t>ドウロ</t>
    </rPh>
    <rPh sb="2" eb="4">
      <t>コウツウ</t>
    </rPh>
    <rPh sb="4" eb="7">
      <t>ユウドウイン</t>
    </rPh>
    <phoneticPr fontId="21"/>
  </si>
  <si>
    <t>雑踏警備員</t>
  </si>
  <si>
    <t>その他警備員</t>
    <rPh sb="3" eb="6">
      <t>ケイビイン</t>
    </rPh>
    <phoneticPr fontId="21"/>
  </si>
  <si>
    <t>駐輪場係員</t>
    <rPh sb="0" eb="3">
      <t>チュウリンジョウ</t>
    </rPh>
    <rPh sb="3" eb="5">
      <t>カカリイン</t>
    </rPh>
    <phoneticPr fontId="21"/>
  </si>
  <si>
    <t>Ｇ農林漁業の職業</t>
    <rPh sb="1" eb="3">
      <t>ノウリン</t>
    </rPh>
    <rPh sb="3" eb="5">
      <t>ギョギョウ</t>
    </rPh>
    <rPh sb="6" eb="8">
      <t>ショクギョウ</t>
    </rPh>
    <phoneticPr fontId="21"/>
  </si>
  <si>
    <t>農林･漁業</t>
    <rPh sb="0" eb="2">
      <t>ノウリン</t>
    </rPh>
    <rPh sb="3" eb="5">
      <t>ギョギョウ</t>
    </rPh>
    <phoneticPr fontId="21"/>
  </si>
  <si>
    <t>Ｈ生産工程の職業</t>
    <rPh sb="1" eb="3">
      <t>セイサン</t>
    </rPh>
    <rPh sb="3" eb="5">
      <t>コウテイ</t>
    </rPh>
    <rPh sb="6" eb="8">
      <t>ショクギョウ</t>
    </rPh>
    <phoneticPr fontId="21"/>
  </si>
  <si>
    <t>食品製造</t>
    <rPh sb="0" eb="2">
      <t>ショクヒン</t>
    </rPh>
    <rPh sb="2" eb="4">
      <t>セイゾウ</t>
    </rPh>
    <phoneticPr fontId="21"/>
  </si>
  <si>
    <t>製品製造</t>
    <rPh sb="0" eb="2">
      <t>セイヒン</t>
    </rPh>
    <rPh sb="2" eb="4">
      <t>セイゾウ</t>
    </rPh>
    <phoneticPr fontId="21"/>
  </si>
  <si>
    <t>機械組立</t>
    <rPh sb="0" eb="2">
      <t>キカイ</t>
    </rPh>
    <rPh sb="2" eb="4">
      <t>クミタテ</t>
    </rPh>
    <phoneticPr fontId="21"/>
  </si>
  <si>
    <t>溶接</t>
    <rPh sb="0" eb="2">
      <t>ヨウセツ</t>
    </rPh>
    <phoneticPr fontId="21"/>
  </si>
  <si>
    <t>印刷・製本作業員</t>
    <rPh sb="0" eb="2">
      <t>インサツ</t>
    </rPh>
    <rPh sb="3" eb="5">
      <t>セイホン</t>
    </rPh>
    <rPh sb="5" eb="8">
      <t>サギョウイン</t>
    </rPh>
    <phoneticPr fontId="21"/>
  </si>
  <si>
    <t>機械整備・修理</t>
    <rPh sb="0" eb="2">
      <t>キカイ</t>
    </rPh>
    <rPh sb="2" eb="4">
      <t>セイビ</t>
    </rPh>
    <rPh sb="5" eb="7">
      <t>シュウリ</t>
    </rPh>
    <phoneticPr fontId="21"/>
  </si>
  <si>
    <t>CADオペレーター</t>
  </si>
  <si>
    <t>衣服・繊維製品製造工</t>
    <rPh sb="0" eb="2">
      <t>イフク</t>
    </rPh>
    <rPh sb="3" eb="5">
      <t>センイ</t>
    </rPh>
    <rPh sb="5" eb="7">
      <t>セイヒン</t>
    </rPh>
    <rPh sb="7" eb="9">
      <t>セイゾウ</t>
    </rPh>
    <rPh sb="9" eb="10">
      <t>コウ</t>
    </rPh>
    <phoneticPr fontId="21"/>
  </si>
  <si>
    <t>品質管理</t>
    <rPh sb="0" eb="2">
      <t>ヒンシツ</t>
    </rPh>
    <rPh sb="2" eb="4">
      <t>カンリ</t>
    </rPh>
    <phoneticPr fontId="21"/>
  </si>
  <si>
    <t>製品検査</t>
    <rPh sb="0" eb="2">
      <t>セイヒン</t>
    </rPh>
    <rPh sb="2" eb="4">
      <t>ケンサ</t>
    </rPh>
    <phoneticPr fontId="21"/>
  </si>
  <si>
    <t>機械検査</t>
    <rPh sb="0" eb="2">
      <t>キカイ</t>
    </rPh>
    <rPh sb="2" eb="4">
      <t>ケンサ</t>
    </rPh>
    <phoneticPr fontId="21"/>
  </si>
  <si>
    <t>生産管理</t>
    <rPh sb="0" eb="2">
      <t>セイサン</t>
    </rPh>
    <rPh sb="2" eb="4">
      <t>カンリ</t>
    </rPh>
    <phoneticPr fontId="21"/>
  </si>
  <si>
    <t>Ｉ輸送・機械運転の職業</t>
    <rPh sb="1" eb="3">
      <t>ユソウ</t>
    </rPh>
    <rPh sb="4" eb="6">
      <t>キカイ</t>
    </rPh>
    <rPh sb="6" eb="8">
      <t>ウンテン</t>
    </rPh>
    <rPh sb="9" eb="11">
      <t>ショクギョウ</t>
    </rPh>
    <phoneticPr fontId="21"/>
  </si>
  <si>
    <t>フォークリフト運転作業員</t>
    <rPh sb="7" eb="9">
      <t>ウンテン</t>
    </rPh>
    <rPh sb="9" eb="12">
      <t>サギョウイン</t>
    </rPh>
    <phoneticPr fontId="21"/>
  </si>
  <si>
    <t>貨物自動車運転手</t>
    <rPh sb="0" eb="2">
      <t>カモツ</t>
    </rPh>
    <rPh sb="2" eb="4">
      <t>ジドウ</t>
    </rPh>
    <rPh sb="4" eb="5">
      <t>シャ</t>
    </rPh>
    <rPh sb="5" eb="8">
      <t>ウンテンシュ</t>
    </rPh>
    <phoneticPr fontId="21"/>
  </si>
  <si>
    <t>乗用自動車運転手</t>
    <rPh sb="0" eb="2">
      <t>ジョウヨウ</t>
    </rPh>
    <rPh sb="2" eb="5">
      <t>ジドウシャ</t>
    </rPh>
    <rPh sb="5" eb="8">
      <t>ウンテンシュ</t>
    </rPh>
    <phoneticPr fontId="21"/>
  </si>
  <si>
    <t>バス運転手</t>
    <rPh sb="2" eb="5">
      <t>ウンテンシュ</t>
    </rPh>
    <phoneticPr fontId="21"/>
  </si>
  <si>
    <t>クレーン運転工</t>
    <rPh sb="4" eb="6">
      <t>ウンテン</t>
    </rPh>
    <rPh sb="6" eb="7">
      <t>コウ</t>
    </rPh>
    <phoneticPr fontId="21"/>
  </si>
  <si>
    <t>ビル設備管理員</t>
    <rPh sb="2" eb="4">
      <t>セツビ</t>
    </rPh>
    <rPh sb="4" eb="7">
      <t>カンリイン</t>
    </rPh>
    <phoneticPr fontId="21"/>
  </si>
  <si>
    <t>その他ドライバー</t>
    <rPh sb="2" eb="3">
      <t>タ</t>
    </rPh>
    <phoneticPr fontId="21"/>
  </si>
  <si>
    <t>Ｊ建設・採掘の職業</t>
    <rPh sb="1" eb="3">
      <t>ケンセツ</t>
    </rPh>
    <rPh sb="4" eb="6">
      <t>サイクツ</t>
    </rPh>
    <rPh sb="7" eb="9">
      <t>ショクギョウ</t>
    </rPh>
    <phoneticPr fontId="21"/>
  </si>
  <si>
    <t>電気工事作業員</t>
    <rPh sb="0" eb="2">
      <t>デンキ</t>
    </rPh>
    <rPh sb="2" eb="4">
      <t>コウジ</t>
    </rPh>
    <rPh sb="4" eb="7">
      <t>サギョウイン</t>
    </rPh>
    <phoneticPr fontId="21"/>
  </si>
  <si>
    <t>土木作業員</t>
    <rPh sb="0" eb="2">
      <t>ドボク</t>
    </rPh>
    <rPh sb="2" eb="5">
      <t>サギョウイン</t>
    </rPh>
    <phoneticPr fontId="21"/>
  </si>
  <si>
    <t>大工</t>
    <rPh sb="0" eb="2">
      <t>ダイク</t>
    </rPh>
    <phoneticPr fontId="21"/>
  </si>
  <si>
    <t>解体工</t>
    <rPh sb="0" eb="2">
      <t>カイタイ</t>
    </rPh>
    <rPh sb="2" eb="3">
      <t>コウ</t>
    </rPh>
    <phoneticPr fontId="21"/>
  </si>
  <si>
    <t>塗装</t>
    <rPh sb="0" eb="2">
      <t>トソウ</t>
    </rPh>
    <phoneticPr fontId="21"/>
  </si>
  <si>
    <t>Ｋ運搬・清掃・包装等の職業</t>
    <rPh sb="1" eb="3">
      <t>ウンパン</t>
    </rPh>
    <rPh sb="4" eb="6">
      <t>セイソウ</t>
    </rPh>
    <rPh sb="7" eb="9">
      <t>ホウソウ</t>
    </rPh>
    <rPh sb="9" eb="10">
      <t>ナド</t>
    </rPh>
    <rPh sb="11" eb="13">
      <t>ショクギョウ</t>
    </rPh>
    <phoneticPr fontId="21"/>
  </si>
  <si>
    <t>倉庫作業員</t>
    <rPh sb="0" eb="2">
      <t>ソウコ</t>
    </rPh>
    <rPh sb="2" eb="5">
      <t>サギョウイン</t>
    </rPh>
    <phoneticPr fontId="21"/>
  </si>
  <si>
    <t>清掃</t>
    <rPh sb="0" eb="2">
      <t>セイソウ</t>
    </rPh>
    <phoneticPr fontId="21"/>
  </si>
  <si>
    <t>軽作業員</t>
    <rPh sb="0" eb="1">
      <t>ケイ</t>
    </rPh>
    <rPh sb="1" eb="4">
      <t>サギョウイン</t>
    </rPh>
    <phoneticPr fontId="21"/>
  </si>
  <si>
    <t>製品包装作業員</t>
  </si>
  <si>
    <t>配達員</t>
    <rPh sb="0" eb="3">
      <t>ハイタツイン</t>
    </rPh>
    <phoneticPr fontId="21"/>
  </si>
  <si>
    <t>現場作業員</t>
    <rPh sb="0" eb="2">
      <t>ゲンバ</t>
    </rPh>
    <rPh sb="2" eb="5">
      <t>サギョウイン</t>
    </rPh>
    <phoneticPr fontId="21"/>
  </si>
  <si>
    <t>荷造作業員</t>
  </si>
  <si>
    <t>選別作業員</t>
  </si>
  <si>
    <t>荷役</t>
    <rPh sb="0" eb="2">
      <t>ニエキ</t>
    </rPh>
    <phoneticPr fontId="21"/>
  </si>
  <si>
    <t>求人条件にかかる
特記事項</t>
    <rPh sb="0" eb="4">
      <t>キュウジンジョウケン</t>
    </rPh>
    <rPh sb="9" eb="13">
      <t>トッキジコウ</t>
    </rPh>
    <phoneticPr fontId="2"/>
  </si>
  <si>
    <t>記入日</t>
    <rPh sb="0" eb="3">
      <t>キニュウビ</t>
    </rPh>
    <phoneticPr fontId="1"/>
  </si>
  <si>
    <t>賃金（税込）</t>
    <rPh sb="0" eb="2">
      <t>チンギン</t>
    </rPh>
    <rPh sb="3" eb="5">
      <t>ゼイコ</t>
    </rPh>
    <phoneticPr fontId="1"/>
  </si>
  <si>
    <t>※参考値として、
可能であれば記入してください</t>
    <rPh sb="1" eb="4">
      <t>サンコウチ</t>
    </rPh>
    <rPh sb="9" eb="11">
      <t>カノウ</t>
    </rPh>
    <rPh sb="15" eb="17">
      <t>キニュウ</t>
    </rPh>
    <phoneticPr fontId="1"/>
  </si>
  <si>
    <t>採用者数</t>
    <rPh sb="0" eb="4">
      <t>サイヨウシャスウ</t>
    </rPh>
    <phoneticPr fontId="1"/>
  </si>
  <si>
    <t>離職者数</t>
    <rPh sb="0" eb="4">
      <t>リショクシャスウ</t>
    </rPh>
    <phoneticPr fontId="1"/>
  </si>
  <si>
    <r>
      <t>5.企業全体での正社員に関する情報</t>
    </r>
    <r>
      <rPr>
        <b/>
        <sz val="9"/>
        <color theme="1"/>
        <rFont val="Meiryo UI"/>
        <family val="3"/>
        <charset val="128"/>
      </rPr>
      <t>　</t>
    </r>
    <r>
      <rPr>
        <b/>
        <sz val="9"/>
        <rFont val="Meiryo UI"/>
        <family val="3"/>
        <charset val="128"/>
      </rPr>
      <t>※海外支店等に勤務している労働者については除外した情報</t>
    </r>
    <rPh sb="2" eb="4">
      <t>キギョウ</t>
    </rPh>
    <rPh sb="4" eb="6">
      <t>ゼンタイ</t>
    </rPh>
    <rPh sb="8" eb="11">
      <t>セイシャイン</t>
    </rPh>
    <rPh sb="12" eb="13">
      <t>カン</t>
    </rPh>
    <rPh sb="15" eb="17">
      <t>ジョウホウ</t>
    </rPh>
    <rPh sb="19" eb="21">
      <t>カイガイ</t>
    </rPh>
    <rPh sb="21" eb="24">
      <t>シテンナド</t>
    </rPh>
    <rPh sb="25" eb="27">
      <t>キンム</t>
    </rPh>
    <rPh sb="31" eb="34">
      <t>ロウドウシャ</t>
    </rPh>
    <rPh sb="39" eb="41">
      <t>ジョガイ</t>
    </rPh>
    <rPh sb="43" eb="45">
      <t>ジョウホウ</t>
    </rPh>
    <phoneticPr fontId="2"/>
  </si>
  <si>
    <r>
      <t xml:space="preserve">直近
3事業
年度の
新卒者等の
採用・
離職状況
</t>
    </r>
    <r>
      <rPr>
        <sz val="8"/>
        <color theme="1"/>
        <rFont val="Meiryo UI"/>
        <family val="3"/>
        <charset val="128"/>
      </rPr>
      <t>※1</t>
    </r>
    <rPh sb="0" eb="2">
      <t>チョッキン</t>
    </rPh>
    <rPh sb="4" eb="6">
      <t>ジギョウ</t>
    </rPh>
    <rPh sb="7" eb="9">
      <t>ネンド</t>
    </rPh>
    <rPh sb="11" eb="14">
      <t>シンソツシャ</t>
    </rPh>
    <rPh sb="14" eb="15">
      <t>トウ</t>
    </rPh>
    <rPh sb="17" eb="19">
      <t>サイヨウ</t>
    </rPh>
    <rPh sb="21" eb="23">
      <t>リショク</t>
    </rPh>
    <rPh sb="23" eb="25">
      <t>ジョウキョウ</t>
    </rPh>
    <phoneticPr fontId="2"/>
  </si>
  <si>
    <r>
      <t xml:space="preserve">平均継続勤続年数
</t>
    </r>
    <r>
      <rPr>
        <sz val="8"/>
        <color theme="1"/>
        <rFont val="Meiryo UI"/>
        <family val="3"/>
        <charset val="128"/>
      </rPr>
      <t>※2</t>
    </r>
    <rPh sb="0" eb="2">
      <t>ヘイキン</t>
    </rPh>
    <rPh sb="2" eb="4">
      <t>ケイゾク</t>
    </rPh>
    <rPh sb="4" eb="6">
      <t>キンゾク</t>
    </rPh>
    <rPh sb="6" eb="8">
      <t>ネンスウ</t>
    </rPh>
    <phoneticPr fontId="1"/>
  </si>
  <si>
    <t>従業員の平均年齢※3</t>
    <rPh sb="0" eb="3">
      <t>ジュウギョウイン</t>
    </rPh>
    <rPh sb="4" eb="8">
      <t>ヘイキンネンレイ</t>
    </rPh>
    <phoneticPr fontId="1"/>
  </si>
  <si>
    <t>管理職</t>
    <rPh sb="0" eb="3">
      <t>カンリショク</t>
    </rPh>
    <phoneticPr fontId="1"/>
  </si>
  <si>
    <t>　※1　新卒者のほか、新卒者と同じ採用枠で採用した既卒者など、新卒者と同等の処遇を行うものを含みます。</t>
    <phoneticPr fontId="1"/>
  </si>
  <si>
    <t>　※2　労働者ごとのその企業に雇い入れられてから記入日の時点までに勤続した年数を合計した値を、労働者数で割って算出します。</t>
    <phoneticPr fontId="1"/>
  </si>
  <si>
    <t>　※3　若者雇用促進法に基づく青少年雇用情報の項目ではありませんが、参考値として、記入日時点での平均年齢も可能な限り記入してください。</t>
    <phoneticPr fontId="1"/>
  </si>
  <si>
    <t>　※1　管理的地位にある者については算出対象から除いて構いません。また、有給休暇が付与されていない者については、有給休暇の平均取得日数の算出対象から除いて構いません。</t>
    <phoneticPr fontId="1"/>
  </si>
  <si>
    <r>
      <t>前事業年度の月平均所定外労働時間　</t>
    </r>
    <r>
      <rPr>
        <sz val="8"/>
        <color theme="1"/>
        <rFont val="Meiryo UI"/>
        <family val="3"/>
        <charset val="128"/>
      </rPr>
      <t>※1</t>
    </r>
    <rPh sb="0" eb="1">
      <t>ゼン</t>
    </rPh>
    <rPh sb="1" eb="3">
      <t>ジギョウ</t>
    </rPh>
    <rPh sb="3" eb="5">
      <t>ネンド</t>
    </rPh>
    <rPh sb="6" eb="7">
      <t>ツキ</t>
    </rPh>
    <rPh sb="7" eb="9">
      <t>ヘイキン</t>
    </rPh>
    <rPh sb="9" eb="11">
      <t>ショテイ</t>
    </rPh>
    <rPh sb="11" eb="12">
      <t>ソト</t>
    </rPh>
    <rPh sb="12" eb="14">
      <t>ロウドウ</t>
    </rPh>
    <rPh sb="14" eb="16">
      <t>ジカン</t>
    </rPh>
    <phoneticPr fontId="1"/>
  </si>
  <si>
    <r>
      <t>前事業年度の有給休暇の平均取得日数</t>
    </r>
    <r>
      <rPr>
        <sz val="8"/>
        <color theme="1"/>
        <rFont val="Meiryo UI"/>
        <family val="3"/>
        <charset val="128"/>
      </rPr>
      <t xml:space="preserve"> ※1</t>
    </r>
    <rPh sb="0" eb="1">
      <t>ゼン</t>
    </rPh>
    <rPh sb="1" eb="3">
      <t>ジギョウ</t>
    </rPh>
    <rPh sb="3" eb="5">
      <t>ネンド</t>
    </rPh>
    <rPh sb="6" eb="7">
      <t>ユウ</t>
    </rPh>
    <rPh sb="7" eb="8">
      <t>キュウ</t>
    </rPh>
    <rPh sb="8" eb="10">
      <t>キュウカ</t>
    </rPh>
    <rPh sb="11" eb="13">
      <t>ヘイキン</t>
    </rPh>
    <rPh sb="13" eb="15">
      <t>シュトク</t>
    </rPh>
    <rPh sb="15" eb="17">
      <t>ニッスウ</t>
    </rPh>
    <phoneticPr fontId="1"/>
  </si>
  <si>
    <r>
      <t>役員及び管理的地位に
ある者に占める女性の割合</t>
    </r>
    <r>
      <rPr>
        <sz val="8"/>
        <color theme="1"/>
        <rFont val="Meiryo UI"/>
        <family val="3"/>
        <charset val="128"/>
      </rPr>
      <t xml:space="preserve"> ※2</t>
    </r>
    <rPh sb="0" eb="2">
      <t>ヤクイン</t>
    </rPh>
    <rPh sb="2" eb="3">
      <t>オヨ</t>
    </rPh>
    <rPh sb="4" eb="7">
      <t>カンリテキ</t>
    </rPh>
    <rPh sb="7" eb="9">
      <t>チイ</t>
    </rPh>
    <rPh sb="13" eb="14">
      <t>モノ</t>
    </rPh>
    <rPh sb="15" eb="16">
      <t>シ</t>
    </rPh>
    <rPh sb="18" eb="20">
      <t>ジョセイ</t>
    </rPh>
    <rPh sb="21" eb="23">
      <t>ワリアイ</t>
    </rPh>
    <phoneticPr fontId="1"/>
  </si>
  <si>
    <t>　※2　求人区分に関わらず、貴社に雇用される全ての労働者に関する情報としてください。(管理的地位にある者とは、原則としていわゆる課長級以上が該当します。)</t>
    <phoneticPr fontId="1"/>
  </si>
  <si>
    <t>★</t>
    <phoneticPr fontId="1"/>
  </si>
  <si>
    <t>求人中</t>
    <rPh sb="0" eb="3">
      <t>キュウジンチュウ</t>
    </rPh>
    <phoneticPr fontId="1"/>
  </si>
  <si>
    <t>株式会社○○</t>
    <rPh sb="0" eb="4">
      <t>カブシキガイシャ</t>
    </rPh>
    <phoneticPr fontId="1"/>
  </si>
  <si>
    <t>千種</t>
    <rPh sb="0" eb="2">
      <t>チクサ</t>
    </rPh>
    <phoneticPr fontId="1"/>
  </si>
  <si>
    <t>末日</t>
    <rPh sb="0" eb="2">
      <t>マツジツ</t>
    </rPh>
    <phoneticPr fontId="1"/>
  </si>
  <si>
    <t>9：00～17：００</t>
    <phoneticPr fontId="1"/>
  </si>
  <si>
    <t>前事業年度の育児休業取得者数
/出産者数</t>
    <rPh sb="0" eb="1">
      <t>ゼン</t>
    </rPh>
    <rPh sb="1" eb="3">
      <t>ジギョウ</t>
    </rPh>
    <rPh sb="3" eb="5">
      <t>ネンド</t>
    </rPh>
    <rPh sb="6" eb="8">
      <t>イクジ</t>
    </rPh>
    <rPh sb="8" eb="10">
      <t>キュウギョウ</t>
    </rPh>
    <rPh sb="10" eb="13">
      <t>シュトクシャ</t>
    </rPh>
    <rPh sb="13" eb="14">
      <t>カズ</t>
    </rPh>
    <rPh sb="16" eb="19">
      <t>シュッサンシャ</t>
    </rPh>
    <rPh sb="19" eb="20">
      <t>カズ</t>
    </rPh>
    <phoneticPr fontId="1"/>
  </si>
  <si>
    <t>平成23年</t>
    <rPh sb="0" eb="2">
      <t>ヘイセイ</t>
    </rPh>
    <rPh sb="4" eb="5">
      <t>ネン</t>
    </rPh>
    <phoneticPr fontId="1"/>
  </si>
  <si>
    <t>出荷の管理業務
ワード、エクセルの入力</t>
    <rPh sb="0" eb="2">
      <t>シュッカ</t>
    </rPh>
    <rPh sb="3" eb="5">
      <t>カンリ</t>
    </rPh>
    <rPh sb="5" eb="7">
      <t>ギョウム</t>
    </rPh>
    <rPh sb="17" eb="19">
      <t>ニュウリョク</t>
    </rPh>
    <phoneticPr fontId="1"/>
  </si>
  <si>
    <t>PCスキル（エクセル・ワードの基本操作）</t>
    <rPh sb="15" eb="17">
      <t>キホン</t>
    </rPh>
    <rPh sb="17" eb="19">
      <t>ソウサ</t>
    </rPh>
    <phoneticPr fontId="1"/>
  </si>
  <si>
    <t>不問　普通自動車免許（AT限定可）</t>
    <rPh sb="0" eb="2">
      <t>フモン</t>
    </rPh>
    <rPh sb="3" eb="5">
      <t>フツウ</t>
    </rPh>
    <rPh sb="5" eb="8">
      <t>ジドウシャ</t>
    </rPh>
    <rPh sb="8" eb="10">
      <t>メンキョ</t>
    </rPh>
    <rPh sb="13" eb="15">
      <t>ゲンテイ</t>
    </rPh>
    <rPh sb="15" eb="16">
      <t>カ</t>
    </rPh>
    <phoneticPr fontId="1"/>
  </si>
  <si>
    <t>○○手当</t>
    <rPh sb="2" eb="4">
      <t>テアテ</t>
    </rPh>
    <phoneticPr fontId="1"/>
  </si>
  <si>
    <t>翌25日</t>
    <rPh sb="0" eb="1">
      <t>ヨク</t>
    </rPh>
    <rPh sb="3" eb="4">
      <t>ニチ</t>
    </rPh>
    <phoneticPr fontId="1"/>
  </si>
  <si>
    <t>（勤続　○　年以上）</t>
    <rPh sb="1" eb="3">
      <t>キンゾク</t>
    </rPh>
    <rPh sb="6" eb="7">
      <t>ネン</t>
    </rPh>
    <rPh sb="7" eb="9">
      <t>イジョウ</t>
    </rPh>
    <phoneticPr fontId="1"/>
  </si>
  <si>
    <t>（年○回　○ヶ月分）</t>
    <rPh sb="1" eb="2">
      <t>トシ</t>
    </rPh>
    <rPh sb="3" eb="4">
      <t>カイ</t>
    </rPh>
    <rPh sb="7" eb="8">
      <t>ゲツ</t>
    </rPh>
    <rPh sb="8" eb="9">
      <t>ブン</t>
    </rPh>
    <phoneticPr fontId="1"/>
  </si>
  <si>
    <t>（年○回　）</t>
    <rPh sb="1" eb="2">
      <t>トシ</t>
    </rPh>
    <rPh sb="3" eb="4">
      <t>カイ</t>
    </rPh>
    <phoneticPr fontId="1"/>
  </si>
  <si>
    <t>平均○時間/月</t>
    <rPh sb="0" eb="2">
      <t>ヘイキン</t>
    </rPh>
    <rPh sb="3" eb="5">
      <t>ジカン</t>
    </rPh>
    <rPh sb="6" eb="7">
      <t>ツキ</t>
    </rPh>
    <phoneticPr fontId="1"/>
  </si>
  <si>
    <t>土日祝他　（夏季、年末年始）、アニバーサリー休暇</t>
    <rPh sb="0" eb="2">
      <t>ドニチ</t>
    </rPh>
    <rPh sb="2" eb="3">
      <t>シュク</t>
    </rPh>
    <rPh sb="3" eb="4">
      <t>タ</t>
    </rPh>
    <rPh sb="6" eb="8">
      <t>カキ</t>
    </rPh>
    <rPh sb="9" eb="11">
      <t>ネンマツ</t>
    </rPh>
    <rPh sb="11" eb="13">
      <t>ネンシ</t>
    </rPh>
    <rPh sb="22" eb="24">
      <t>キュウカ</t>
    </rPh>
    <phoneticPr fontId="1"/>
  </si>
  <si>
    <t>○日</t>
  </si>
  <si>
    <t>○○日</t>
  </si>
  <si>
    <t>3ヶ月　労働条件変更なし</t>
    <rPh sb="2" eb="3">
      <t>ゲツ</t>
    </rPh>
    <rPh sb="4" eb="6">
      <t>ロウドウ</t>
    </rPh>
    <rPh sb="6" eb="8">
      <t>ジョウケン</t>
    </rPh>
    <rPh sb="8" eb="10">
      <t>ヘンコウ</t>
    </rPh>
    <phoneticPr fontId="1"/>
  </si>
  <si>
    <t>適性検査</t>
    <rPh sb="0" eb="4">
      <t>テキセイケンサ</t>
    </rPh>
    <phoneticPr fontId="1"/>
  </si>
  <si>
    <t>筆記試験</t>
    <rPh sb="0" eb="4">
      <t>ヒッキシケン</t>
    </rPh>
    <phoneticPr fontId="1"/>
  </si>
  <si>
    <t>履歴書、卒業見込証明書、成績証明書</t>
    <rPh sb="0" eb="3">
      <t>リレキショ</t>
    </rPh>
    <rPh sb="4" eb="6">
      <t>ソツギョウ</t>
    </rPh>
    <rPh sb="6" eb="8">
      <t>ミコミ</t>
    </rPh>
    <rPh sb="8" eb="11">
      <t>ショウメイショ</t>
    </rPh>
    <rPh sb="12" eb="14">
      <t>セイセキ</t>
    </rPh>
    <rPh sb="14" eb="17">
      <t>ショウメイショ</t>
    </rPh>
    <phoneticPr fontId="1"/>
  </si>
  <si>
    <t>〒000-0000　名古屋市○○区○○町○丁目○番地　○○ビル○階</t>
    <rPh sb="10" eb="13">
      <t>ナゴヤ</t>
    </rPh>
    <rPh sb="13" eb="14">
      <t>シ</t>
    </rPh>
    <rPh sb="16" eb="17">
      <t>ク</t>
    </rPh>
    <rPh sb="19" eb="20">
      <t>マチ</t>
    </rPh>
    <rPh sb="21" eb="23">
      <t>チョウメ</t>
    </rPh>
    <rPh sb="24" eb="26">
      <t>バンチ</t>
    </rPh>
    <rPh sb="32" eb="33">
      <t>カイ</t>
    </rPh>
    <phoneticPr fontId="1"/>
  </si>
  <si>
    <t>○人</t>
  </si>
  <si>
    <t>○人</t>
    <phoneticPr fontId="1"/>
  </si>
  <si>
    <t>○○年</t>
    <rPh sb="2" eb="3">
      <t>ネン</t>
    </rPh>
    <phoneticPr fontId="1"/>
  </si>
  <si>
    <t>○○歳</t>
    <rPh sb="2" eb="3">
      <t>サイ</t>
    </rPh>
    <phoneticPr fontId="1"/>
  </si>
  <si>
    <t>業務に資するとして会社が認めた資格について取得費用の全額補填</t>
    <phoneticPr fontId="1"/>
  </si>
  <si>
    <t>○○時間</t>
    <phoneticPr fontId="1"/>
  </si>
  <si>
    <t>9/12</t>
    <phoneticPr fontId="1"/>
  </si>
  <si>
    <t>3/50</t>
    <phoneticPr fontId="1"/>
  </si>
  <si>
    <t>各種認証・表彰
※チェックしてください</t>
    <rPh sb="0" eb="2">
      <t>カクシュ</t>
    </rPh>
    <rPh sb="2" eb="4">
      <t>ニンショウ</t>
    </rPh>
    <rPh sb="5" eb="7">
      <t>ヒョウショウ</t>
    </rPh>
    <phoneticPr fontId="1"/>
  </si>
  <si>
    <t>名古屋市ワーク・ライフ・バランス推進企業　　　　</t>
  </si>
  <si>
    <t>名古屋市女性の活躍推進企業　　　　</t>
  </si>
  <si>
    <t>名古屋市子育て支援企業　　　　</t>
  </si>
  <si>
    <t>愛知県ﾌｧﾐﾘｰ・ﾌﾚﾝﾄﾞﾘｰ企業表彰受賞企業</t>
    <phoneticPr fontId="1"/>
  </si>
  <si>
    <t>愛知ブランド企業　　　　</t>
  </si>
  <si>
    <t>あいち女性輝きカンパニー　　　　</t>
  </si>
  <si>
    <t>ユース・エール認定企業　　　　</t>
  </si>
  <si>
    <t>均等・両立推進企業表彰受賞企業　　　　</t>
  </si>
  <si>
    <t>えるぼし認定企業　　　　</t>
  </si>
  <si>
    <t>くるみん認定企業　　　　</t>
  </si>
  <si>
    <t xml:space="preserve">   </t>
    <phoneticPr fontId="1"/>
  </si>
  <si>
    <t>営業</t>
  </si>
  <si>
    <t>　</t>
  </si>
  <si>
    <t>000000円</t>
    <rPh sb="6" eb="7">
      <t>エン</t>
    </rPh>
    <phoneticPr fontId="1"/>
  </si>
  <si>
    <t>00000円</t>
    <rPh sb="5" eb="6">
      <t>エン</t>
    </rPh>
    <phoneticPr fontId="1"/>
  </si>
  <si>
    <t xml:space="preserve">　 </t>
  </si>
  <si>
    <r>
      <t xml:space="preserve">事業内容
</t>
    </r>
    <r>
      <rPr>
        <b/>
        <sz val="10"/>
        <color rgb="FFFF0000"/>
        <rFont val="Meiryo UI"/>
        <family val="3"/>
        <charset val="128"/>
      </rPr>
      <t>※300字以内でお願いします</t>
    </r>
    <r>
      <rPr>
        <sz val="10"/>
        <color rgb="FFFF0000"/>
        <rFont val="Meiryo UI"/>
        <family val="3"/>
        <charset val="128"/>
      </rPr>
      <t xml:space="preserve">
※改行は1文字としてカウントされます</t>
    </r>
    <rPh sb="21" eb="23">
      <t>カイギョウ</t>
    </rPh>
    <rPh sb="25" eb="27">
      <t>モジ</t>
    </rPh>
    <phoneticPr fontId="1"/>
  </si>
  <si>
    <r>
      <t xml:space="preserve">従事業務内容
</t>
    </r>
    <r>
      <rPr>
        <b/>
        <sz val="10"/>
        <color rgb="FFFF0000"/>
        <rFont val="Meiryo UI"/>
        <family val="3"/>
        <charset val="128"/>
      </rPr>
      <t>※300字以内でお願いします</t>
    </r>
    <r>
      <rPr>
        <sz val="10"/>
        <color rgb="FFFF0000"/>
        <rFont val="Meiryo UI"/>
        <family val="3"/>
        <charset val="128"/>
      </rPr>
      <t xml:space="preserve">
※改行は1文字としてカウントされます</t>
    </r>
    <phoneticPr fontId="1"/>
  </si>
  <si>
    <t>学歴</t>
    <rPh sb="0" eb="2">
      <t>ガクレキ</t>
    </rPh>
    <phoneticPr fontId="1"/>
  </si>
  <si>
    <t>↓ドロップダウンリスト</t>
    <phoneticPr fontId="1"/>
  </si>
  <si>
    <t>事務的</t>
  </si>
  <si>
    <t>販売</t>
  </si>
  <si>
    <t>サービス</t>
    <phoneticPr fontId="1"/>
  </si>
  <si>
    <t>保安</t>
  </si>
  <si>
    <t>農林・漁業</t>
  </si>
  <si>
    <t>生産工程</t>
  </si>
  <si>
    <t>輸送・機械運転</t>
  </si>
  <si>
    <t>建設・採掘</t>
  </si>
  <si>
    <t>運搬・清掃・包装等</t>
  </si>
  <si>
    <t>なごジョブ記入欄</t>
    <rPh sb="5" eb="8">
      <t>キニュウラン</t>
    </rPh>
    <phoneticPr fontId="1"/>
  </si>
  <si>
    <t>■なごや就職応援ナビ（公式ホームページ）求人情報の掲載　※希望にチェックしてください。</t>
    <rPh sb="11" eb="13">
      <t>コウシキ</t>
    </rPh>
    <phoneticPr fontId="1"/>
  </si>
  <si>
    <t>◆求人有効期限：同年度末まで有効</t>
    <rPh sb="8" eb="9">
      <t>ドウ</t>
    </rPh>
    <rPh sb="9" eb="12">
      <t>ネンドマツ</t>
    </rPh>
    <rPh sb="14" eb="16">
      <t>ユウコウ</t>
    </rPh>
    <phoneticPr fontId="2"/>
  </si>
  <si>
    <t>　　</t>
    <phoneticPr fontId="1"/>
  </si>
  <si>
    <r>
      <t xml:space="preserve">会社の特徴
</t>
    </r>
    <r>
      <rPr>
        <b/>
        <sz val="10"/>
        <color rgb="FFFF0000"/>
        <rFont val="Meiryo UI"/>
        <family val="3"/>
        <charset val="128"/>
      </rPr>
      <t>※300字以内でお願いします</t>
    </r>
    <r>
      <rPr>
        <sz val="10"/>
        <color theme="1"/>
        <rFont val="Meiryo UI"/>
        <family val="3"/>
        <charset val="128"/>
      </rPr>
      <t xml:space="preserve">
</t>
    </r>
    <r>
      <rPr>
        <sz val="10"/>
        <color rgb="FFFF0000"/>
        <rFont val="Meiryo UI"/>
        <family val="3"/>
        <charset val="128"/>
      </rPr>
      <t>※改行は1文字としてカウントされます</t>
    </r>
    <rPh sb="3" eb="5">
      <t>トクチョウ</t>
    </rPh>
    <phoneticPr fontId="1"/>
  </si>
  <si>
    <t>○○××
「変更範囲：変更なし」</t>
    <rPh sb="6" eb="10">
      <t>ヘンコウハンイ</t>
    </rPh>
    <rPh sb="11" eb="13">
      <t>ヘンコウ</t>
    </rPh>
    <phoneticPr fontId="1"/>
  </si>
  <si>
    <t>なごやジョブサポートセンター（パーソルビジネスプロセスデザイン㈱受託　名古屋市委託事業　職業紹介所）　　　厚生労働大臣許可番号：１３－ユー３０６４４３
　名古屋市千種区吹上２丁目６番３号　名古屋市中小企業振興会館６Ｆ　　　　Tel ０５２-７３３－２１１１　　　Fax ０５２-７３３－２１１５　
※なごやジョブサポートセンターでは国が実施する雇用関係助成金の一部を取り扱っております。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</si>
</sst>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000\-0000"/>
    <numFmt numFmtId="177" formatCode="yyyy/m/d;@"/>
    <numFmt numFmtId="178" formatCode="#,##0_ "/>
    <numFmt numFmtId="179" formatCode="#,###&quot;円&quot;"/>
  </numFmts>
  <fonts count="5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font>
    <font>
      <b/>
      <sz val="12"/>
      <name val="HG丸ｺﾞｼｯｸM-PRO"/>
      <family val="3"/>
      <charset val="128"/>
    </font>
    <font>
      <b/>
      <sz val="18"/>
      <color theme="1"/>
      <name val="Meiryo UI"/>
      <family val="3"/>
      <charset val="128"/>
    </font>
    <font>
      <sz val="9"/>
      <color theme="1"/>
      <name val="Meiryo UI"/>
      <family val="3"/>
      <charset val="128"/>
    </font>
    <font>
      <sz val="10"/>
      <color theme="1"/>
      <name val="Meiryo UI"/>
      <family val="3"/>
      <charset val="128"/>
    </font>
    <font>
      <b/>
      <sz val="12"/>
      <color rgb="FFFF0000"/>
      <name val="Meiryo UI"/>
      <family val="3"/>
      <charset val="128"/>
    </font>
    <font>
      <sz val="9"/>
      <color rgb="FFFF0000"/>
      <name val="Meiryo UI"/>
      <family val="3"/>
      <charset val="128"/>
    </font>
    <font>
      <sz val="10"/>
      <color rgb="FFFF0000"/>
      <name val="Meiryo UI"/>
      <family val="3"/>
      <charset val="128"/>
    </font>
    <font>
      <sz val="11"/>
      <color theme="1"/>
      <name val="Meiryo UI"/>
      <family val="3"/>
      <charset val="128"/>
    </font>
    <font>
      <b/>
      <sz val="10"/>
      <color theme="1"/>
      <name val="Meiryo UI"/>
      <family val="3"/>
      <charset val="128"/>
    </font>
    <font>
      <sz val="10"/>
      <color rgb="FF0070C0"/>
      <name val="Meiryo UI"/>
      <family val="3"/>
      <charset val="128"/>
    </font>
    <font>
      <sz val="10"/>
      <name val="Meiryo UI"/>
      <family val="3"/>
      <charset val="128"/>
    </font>
    <font>
      <b/>
      <sz val="10"/>
      <color rgb="FFFF0000"/>
      <name val="Meiryo UI"/>
      <family val="3"/>
      <charset val="128"/>
    </font>
    <font>
      <u/>
      <sz val="10"/>
      <color theme="1"/>
      <name val="Meiryo UI"/>
      <family val="3"/>
      <charset val="128"/>
    </font>
    <font>
      <sz val="8"/>
      <color theme="1"/>
      <name val="Meiryo UI"/>
      <family val="3"/>
      <charset val="128"/>
    </font>
    <font>
      <sz val="14"/>
      <name val="Meiryo UI"/>
      <family val="3"/>
      <charset val="128"/>
    </font>
    <font>
      <sz val="8"/>
      <color theme="0" tint="-0.34998626667073579"/>
      <name val="Meiryo UI"/>
      <family val="3"/>
      <charset val="128"/>
    </font>
    <font>
      <sz val="9"/>
      <color theme="0" tint="-0.34998626667073579"/>
      <name val="Meiryo UI"/>
      <family val="3"/>
      <charset val="128"/>
    </font>
    <font>
      <sz val="10"/>
      <color theme="0" tint="-0.34998626667073579"/>
      <name val="Meiryo UI"/>
      <family val="3"/>
      <charset val="128"/>
    </font>
    <font>
      <b/>
      <sz val="11"/>
      <name val="Meiryo UI"/>
      <family val="3"/>
      <charset val="128"/>
    </font>
    <font>
      <b/>
      <sz val="14"/>
      <name val="Meiryo UI"/>
      <family val="3"/>
      <charset val="128"/>
    </font>
    <font>
      <sz val="11"/>
      <name val="Meiryo UI"/>
      <family val="3"/>
      <charset val="128"/>
    </font>
    <font>
      <sz val="9"/>
      <name val="Meiryo UI"/>
      <family val="3"/>
      <charset val="128"/>
    </font>
    <font>
      <b/>
      <u/>
      <sz val="8"/>
      <name val="Meiryo UI"/>
      <family val="3"/>
      <charset val="128"/>
    </font>
    <font>
      <sz val="8"/>
      <name val="Meiryo UI"/>
      <family val="3"/>
      <charset val="128"/>
    </font>
    <font>
      <b/>
      <sz val="8"/>
      <name val="Meiryo UI"/>
      <family val="3"/>
      <charset val="128"/>
    </font>
    <font>
      <b/>
      <sz val="8"/>
      <color indexed="10"/>
      <name val="Meiryo UI"/>
      <family val="3"/>
      <charset val="128"/>
    </font>
    <font>
      <b/>
      <sz val="9"/>
      <name val="Meiryo UI"/>
      <family val="3"/>
      <charset val="128"/>
    </font>
    <font>
      <sz val="8"/>
      <color theme="0"/>
      <name val="Meiryo UI"/>
      <family val="3"/>
      <charset val="128"/>
    </font>
    <font>
      <sz val="7.5"/>
      <name val="Meiryo UI"/>
      <family val="3"/>
      <charset val="128"/>
    </font>
    <font>
      <b/>
      <sz val="9"/>
      <color indexed="10"/>
      <name val="Meiryo UI"/>
      <family val="3"/>
      <charset val="128"/>
    </font>
    <font>
      <sz val="7"/>
      <name val="Meiryo UI"/>
      <family val="3"/>
      <charset val="128"/>
    </font>
    <font>
      <sz val="8"/>
      <name val="メイリオ"/>
      <family val="3"/>
      <charset val="128"/>
    </font>
    <font>
      <sz val="14"/>
      <name val="游ゴシック"/>
      <family val="3"/>
      <charset val="128"/>
    </font>
    <font>
      <b/>
      <sz val="8"/>
      <color theme="0"/>
      <name val="Meiryo UI"/>
      <family val="3"/>
      <charset val="128"/>
    </font>
    <font>
      <sz val="6"/>
      <name val="Meiryo UI"/>
      <family val="3"/>
      <charset val="128"/>
    </font>
    <font>
      <sz val="12"/>
      <name val="Meiryo UI"/>
      <family val="3"/>
      <charset val="128"/>
    </font>
    <font>
      <b/>
      <sz val="12"/>
      <name val="Meiryo UI"/>
      <family val="3"/>
      <charset val="128"/>
    </font>
    <font>
      <sz val="10"/>
      <color theme="0"/>
      <name val="Meiryo UI"/>
      <family val="3"/>
      <charset val="128"/>
    </font>
    <font>
      <sz val="10"/>
      <color theme="1"/>
      <name val="メイリオ"/>
      <family val="3"/>
      <charset val="128"/>
    </font>
    <font>
      <b/>
      <sz val="9"/>
      <color theme="1"/>
      <name val="Meiryo UI"/>
      <family val="3"/>
      <charset val="128"/>
    </font>
    <font>
      <sz val="7"/>
      <color theme="1"/>
      <name val="Meiryo UI"/>
      <family val="3"/>
      <charset val="128"/>
    </font>
    <font>
      <b/>
      <sz val="14"/>
      <color theme="1"/>
      <name val="Meiryo UI"/>
      <family val="3"/>
      <charset val="128"/>
    </font>
    <font>
      <b/>
      <sz val="10"/>
      <color theme="0" tint="-0.499984740745262"/>
      <name val="Meiryo UI"/>
      <family val="3"/>
      <charset val="128"/>
    </font>
    <font>
      <sz val="9"/>
      <color theme="0" tint="-0.499984740745262"/>
      <name val="Meiryo UI"/>
      <family val="3"/>
      <charset val="128"/>
    </font>
    <font>
      <sz val="10"/>
      <color theme="0" tint="-0.499984740745262"/>
      <name val="Meiryo UI"/>
      <family val="3"/>
      <charset val="128"/>
    </font>
    <font>
      <b/>
      <sz val="10"/>
      <color rgb="FFFF0000"/>
      <name val="HG丸ｺﾞｼｯｸM-PRO"/>
      <family val="3"/>
      <charset val="128"/>
    </font>
  </fonts>
  <fills count="18">
    <fill>
      <patternFill patternType="none"/>
    </fill>
    <fill>
      <patternFill patternType="gray125"/>
    </fill>
    <fill>
      <patternFill patternType="solid">
        <fgColor indexed="9"/>
        <bgColor indexed="64"/>
      </patternFill>
    </fill>
    <fill>
      <patternFill patternType="solid">
        <fgColor rgb="FFFF6600"/>
        <bgColor indexed="64"/>
      </patternFill>
    </fill>
    <fill>
      <patternFill patternType="solid">
        <fgColor rgb="FFFFCC00"/>
        <bgColor indexed="64"/>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theme="7" tint="0.79998168889431442"/>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2" tint="-9.9978637043366805E-2"/>
        <bgColor indexed="64"/>
      </patternFill>
    </fill>
  </fills>
  <borders count="147">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theme="0" tint="-0.24994659260841701"/>
      </bottom>
      <diagonal/>
    </border>
    <border>
      <left/>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diagonalUp="1">
      <left/>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top style="medium">
        <color indexed="64"/>
      </top>
      <bottom style="thin">
        <color indexed="64"/>
      </bottom>
      <diagonal/>
    </border>
    <border diagonalUp="1">
      <left/>
      <right/>
      <top style="thin">
        <color indexed="64"/>
      </top>
      <bottom style="thin">
        <color indexed="64"/>
      </bottom>
      <diagonal style="thin">
        <color indexed="64"/>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double">
        <color indexed="64"/>
      </left>
      <right/>
      <top/>
      <bottom/>
      <diagonal/>
    </border>
    <border>
      <left/>
      <right style="medium">
        <color indexed="64"/>
      </right>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style="medium">
        <color indexed="64"/>
      </right>
      <top style="thin">
        <color auto="1"/>
      </top>
      <bottom/>
      <diagonal/>
    </border>
    <border>
      <left/>
      <right style="medium">
        <color indexed="64"/>
      </right>
      <top/>
      <bottom style="thin">
        <color auto="1"/>
      </bottom>
      <diagonal/>
    </border>
    <border diagonalUp="1">
      <left style="thin">
        <color indexed="64"/>
      </left>
      <right style="double">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s>
  <cellStyleXfs count="7">
    <xf numFmtId="0" fontId="0"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cellStyleXfs>
  <cellXfs count="618">
    <xf numFmtId="0" fontId="0" fillId="0" borderId="0" xfId="0">
      <alignment vertical="center"/>
    </xf>
    <xf numFmtId="0" fontId="4" fillId="0" borderId="0" xfId="1" applyFont="1">
      <alignment vertical="center"/>
    </xf>
    <xf numFmtId="1" fontId="6" fillId="6" borderId="0" xfId="5" applyNumberFormat="1" applyFont="1" applyFill="1" applyBorder="1" applyAlignment="1">
      <alignment horizontal="center" vertical="center" wrapText="1"/>
    </xf>
    <xf numFmtId="0" fontId="3" fillId="3" borderId="0" xfId="1" applyFill="1" applyAlignment="1">
      <alignment horizontal="center" vertical="center" wrapText="1"/>
    </xf>
    <xf numFmtId="177" fontId="3" fillId="3" borderId="0" xfId="1" applyNumberFormat="1" applyFill="1" applyAlignment="1">
      <alignment horizontal="center" vertical="center" wrapText="1"/>
    </xf>
    <xf numFmtId="49" fontId="3" fillId="3" borderId="0" xfId="1" applyNumberFormat="1" applyFill="1" applyAlignment="1">
      <alignment horizontal="center" vertical="center" wrapText="1"/>
    </xf>
    <xf numFmtId="0" fontId="3" fillId="4" borderId="0" xfId="1" applyFill="1" applyAlignment="1">
      <alignment horizontal="center" vertical="center" wrapText="1"/>
    </xf>
    <xf numFmtId="0" fontId="3" fillId="4" borderId="0" xfId="1" applyFill="1" applyAlignment="1">
      <alignment horizontal="left" vertical="center" wrapText="1"/>
    </xf>
    <xf numFmtId="0" fontId="3" fillId="0" borderId="0" xfId="1" applyAlignment="1">
      <alignment horizontal="center" vertical="center" wrapText="1"/>
    </xf>
    <xf numFmtId="0" fontId="3" fillId="5" borderId="0" xfId="1" applyFill="1" applyAlignment="1">
      <alignment horizontal="center" vertical="center" wrapText="1"/>
    </xf>
    <xf numFmtId="0" fontId="3" fillId="6" borderId="0" xfId="1" applyFill="1" applyAlignment="1">
      <alignment horizontal="center" vertical="center" wrapText="1"/>
    </xf>
    <xf numFmtId="0" fontId="3" fillId="7" borderId="0" xfId="1" applyFill="1" applyAlignment="1">
      <alignment horizontal="center" vertical="center" wrapText="1"/>
    </xf>
    <xf numFmtId="0" fontId="3" fillId="8" borderId="0" xfId="1" applyFill="1" applyAlignment="1">
      <alignment horizontal="center" vertical="center" wrapText="1"/>
    </xf>
    <xf numFmtId="0" fontId="6" fillId="6" borderId="0" xfId="0" applyFont="1" applyFill="1" applyAlignment="1">
      <alignment horizontal="center" vertical="center" wrapText="1"/>
    </xf>
    <xf numFmtId="0" fontId="6" fillId="3" borderId="0" xfId="0" applyFont="1" applyFill="1" applyAlignment="1">
      <alignment horizontal="center" vertical="center" wrapText="1"/>
    </xf>
    <xf numFmtId="0" fontId="6" fillId="9" borderId="0" xfId="0" applyFont="1" applyFill="1" applyAlignment="1">
      <alignment horizontal="center" vertical="center" wrapText="1"/>
    </xf>
    <xf numFmtId="49" fontId="0" fillId="10" borderId="0" xfId="0" applyNumberFormat="1" applyFill="1">
      <alignment vertical="center"/>
    </xf>
    <xf numFmtId="0" fontId="0" fillId="10" borderId="0" xfId="0" applyFill="1">
      <alignment vertical="center"/>
    </xf>
    <xf numFmtId="0" fontId="9" fillId="0" borderId="0" xfId="0" applyFont="1">
      <alignment vertical="center"/>
    </xf>
    <xf numFmtId="0" fontId="10" fillId="0" borderId="0" xfId="0" applyFont="1">
      <alignment vertical="center"/>
    </xf>
    <xf numFmtId="0" fontId="11" fillId="11" borderId="0" xfId="0" applyFont="1" applyFill="1" applyAlignment="1">
      <alignment horizontal="left" vertical="center" indent="1"/>
    </xf>
    <xf numFmtId="0" fontId="12" fillId="11" borderId="0" xfId="0" applyFont="1" applyFill="1" applyAlignment="1">
      <alignment horizontal="left" vertical="center" indent="1"/>
    </xf>
    <xf numFmtId="0" fontId="13" fillId="11" borderId="0" xfId="0" applyFont="1" applyFill="1" applyAlignment="1">
      <alignment horizontal="left" vertical="center" indent="1"/>
    </xf>
    <xf numFmtId="0" fontId="14" fillId="0" borderId="0" xfId="0" applyFont="1" applyAlignment="1">
      <alignment horizontal="left" vertical="center"/>
    </xf>
    <xf numFmtId="0" fontId="14" fillId="0" borderId="0" xfId="0" applyFont="1">
      <alignment vertical="center"/>
    </xf>
    <xf numFmtId="0" fontId="10" fillId="12" borderId="0" xfId="0" applyFont="1" applyFill="1">
      <alignment vertical="center"/>
    </xf>
    <xf numFmtId="0" fontId="15"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23" xfId="0" applyFont="1" applyBorder="1" applyAlignment="1">
      <alignment horizontal="center" vertical="center"/>
    </xf>
    <xf numFmtId="0" fontId="9" fillId="0" borderId="23" xfId="0" applyFont="1" applyBorder="1" applyAlignment="1">
      <alignment horizontal="center" vertical="center"/>
    </xf>
    <xf numFmtId="0" fontId="10" fillId="0" borderId="51" xfId="0" applyFont="1" applyBorder="1" applyAlignment="1">
      <alignment horizontal="center" vertical="center"/>
    </xf>
    <xf numFmtId="0" fontId="9" fillId="0" borderId="52" xfId="0" applyFont="1" applyBorder="1" applyAlignment="1">
      <alignment horizontal="center" vertical="center"/>
    </xf>
    <xf numFmtId="0" fontId="9" fillId="0" borderId="35" xfId="0" applyFont="1" applyBorder="1" applyAlignment="1">
      <alignment horizontal="center" vertical="center"/>
    </xf>
    <xf numFmtId="0" fontId="9" fillId="12" borderId="0" xfId="0" applyFont="1" applyFill="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76" xfId="0" applyFont="1" applyBorder="1">
      <alignment vertical="center"/>
    </xf>
    <xf numFmtId="0" fontId="23" fillId="0" borderId="77" xfId="0" applyFont="1" applyBorder="1">
      <alignment vertical="center"/>
    </xf>
    <xf numFmtId="0" fontId="24" fillId="0" borderId="78" xfId="0" applyFont="1" applyBorder="1">
      <alignment vertical="center"/>
    </xf>
    <xf numFmtId="0" fontId="22" fillId="0" borderId="79" xfId="0" applyFont="1" applyBorder="1">
      <alignment vertical="center"/>
    </xf>
    <xf numFmtId="0" fontId="23" fillId="0" borderId="80" xfId="0" applyFont="1" applyBorder="1">
      <alignment vertical="center"/>
    </xf>
    <xf numFmtId="0" fontId="24" fillId="0" borderId="81" xfId="0" applyFont="1" applyBorder="1">
      <alignment vertical="center"/>
    </xf>
    <xf numFmtId="0" fontId="22" fillId="0" borderId="82" xfId="0" applyFont="1" applyBorder="1">
      <alignment vertical="center"/>
    </xf>
    <xf numFmtId="0" fontId="23" fillId="0" borderId="83" xfId="0" applyFont="1" applyBorder="1">
      <alignment vertical="center"/>
    </xf>
    <xf numFmtId="0" fontId="24" fillId="0" borderId="84" xfId="0" applyFont="1" applyBorder="1">
      <alignment vertical="center"/>
    </xf>
    <xf numFmtId="0" fontId="26" fillId="0" borderId="0" xfId="4" applyFont="1">
      <alignment vertical="center"/>
    </xf>
    <xf numFmtId="0" fontId="27" fillId="0" borderId="0" xfId="4" applyFont="1">
      <alignment vertical="center"/>
    </xf>
    <xf numFmtId="0" fontId="21" fillId="0" borderId="0" xfId="4" applyFont="1">
      <alignment vertical="center"/>
    </xf>
    <xf numFmtId="0" fontId="29" fillId="0" borderId="0" xfId="4" applyFont="1">
      <alignment vertical="center"/>
    </xf>
    <xf numFmtId="0" fontId="21" fillId="0" borderId="0" xfId="4" applyFont="1" applyAlignment="1">
      <alignment horizontal="center" vertical="center"/>
    </xf>
    <xf numFmtId="0" fontId="30" fillId="0" borderId="2" xfId="4" applyFont="1" applyBorder="1" applyAlignment="1">
      <alignment horizontal="center" vertical="center"/>
    </xf>
    <xf numFmtId="0" fontId="21" fillId="0" borderId="15" xfId="4" applyFont="1" applyBorder="1">
      <alignment vertical="center"/>
    </xf>
    <xf numFmtId="0" fontId="31" fillId="0" borderId="2" xfId="4" applyFont="1" applyBorder="1" applyAlignment="1">
      <alignment horizontal="center" vertical="center"/>
    </xf>
    <xf numFmtId="0" fontId="32" fillId="0" borderId="2" xfId="4" applyFont="1" applyBorder="1" applyAlignment="1">
      <alignment horizontal="center" vertical="center"/>
    </xf>
    <xf numFmtId="0" fontId="33" fillId="0" borderId="0" xfId="4" applyFont="1">
      <alignment vertical="center"/>
    </xf>
    <xf numFmtId="0" fontId="31" fillId="0" borderId="0" xfId="4" applyFont="1">
      <alignment vertical="center"/>
    </xf>
    <xf numFmtId="0" fontId="30" fillId="0" borderId="0" xfId="4" applyFont="1" applyAlignment="1">
      <alignment horizontal="center" vertical="center"/>
    </xf>
    <xf numFmtId="0" fontId="30" fillId="0" borderId="0" xfId="4" applyFont="1">
      <alignment vertical="center"/>
    </xf>
    <xf numFmtId="49" fontId="30" fillId="0" borderId="0" xfId="4" applyNumberFormat="1" applyFont="1" applyAlignment="1">
      <alignment horizontal="center" vertical="center"/>
    </xf>
    <xf numFmtId="0" fontId="32" fillId="0" borderId="0" xfId="4" applyFont="1" applyAlignment="1">
      <alignment horizontal="center" vertical="center"/>
    </xf>
    <xf numFmtId="0" fontId="30" fillId="0" borderId="5" xfId="4" applyFont="1" applyBorder="1" applyAlignment="1">
      <alignment vertical="center" shrinkToFit="1"/>
    </xf>
    <xf numFmtId="0" fontId="30" fillId="0" borderId="4" xfId="4" applyFont="1" applyBorder="1" applyAlignment="1">
      <alignment horizontal="center" vertical="center" shrinkToFit="1"/>
    </xf>
    <xf numFmtId="0" fontId="30" fillId="0" borderId="5" xfId="4" applyFont="1" applyBorder="1" applyAlignment="1">
      <alignment horizontal="center" vertical="center" shrinkToFit="1"/>
    </xf>
    <xf numFmtId="0" fontId="28" fillId="0" borderId="0" xfId="4" applyFont="1" applyAlignment="1">
      <alignment horizontal="center" vertical="center" shrinkToFit="1"/>
    </xf>
    <xf numFmtId="0" fontId="28" fillId="0" borderId="0" xfId="4" applyFont="1" applyAlignment="1">
      <alignment horizontal="center" vertical="center" wrapText="1"/>
    </xf>
    <xf numFmtId="0" fontId="28" fillId="0" borderId="0" xfId="4" applyFont="1" applyAlignment="1">
      <alignment vertical="center" shrinkToFit="1"/>
    </xf>
    <xf numFmtId="0" fontId="28" fillId="0" borderId="0" xfId="4" applyFont="1" applyAlignment="1">
      <alignment horizontal="center" vertical="center"/>
    </xf>
    <xf numFmtId="0" fontId="28" fillId="0" borderId="0" xfId="4" applyFont="1">
      <alignment vertical="center"/>
    </xf>
    <xf numFmtId="49" fontId="28" fillId="0" borderId="0" xfId="4" applyNumberFormat="1" applyFont="1" applyAlignment="1">
      <alignment horizontal="center" vertical="center"/>
    </xf>
    <xf numFmtId="0" fontId="36" fillId="0" borderId="0" xfId="4" applyFont="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30" fillId="0" borderId="4" xfId="4" applyFont="1" applyBorder="1" applyAlignment="1">
      <alignment horizontal="center" vertical="center" wrapText="1"/>
    </xf>
    <xf numFmtId="0" fontId="37" fillId="0" borderId="0" xfId="4" applyFont="1" applyAlignment="1">
      <alignment horizontal="center" vertical="center"/>
    </xf>
    <xf numFmtId="0" fontId="37" fillId="0" borderId="0" xfId="4" applyFont="1" applyAlignment="1">
      <alignment horizontal="left" vertical="center" wrapText="1"/>
    </xf>
    <xf numFmtId="0" fontId="37" fillId="0" borderId="0" xfId="4" applyFont="1" applyAlignment="1">
      <alignment horizontal="left" vertical="center"/>
    </xf>
    <xf numFmtId="0" fontId="39" fillId="0" borderId="0" xfId="4" applyFont="1">
      <alignment vertical="center"/>
    </xf>
    <xf numFmtId="0" fontId="30" fillId="0" borderId="4" xfId="4" applyFont="1" applyBorder="1" applyAlignment="1">
      <alignment horizontal="center" vertical="center"/>
    </xf>
    <xf numFmtId="0" fontId="30" fillId="0" borderId="96" xfId="4" applyFont="1" applyBorder="1" applyAlignment="1">
      <alignment horizontal="center" vertical="center" wrapText="1"/>
    </xf>
    <xf numFmtId="0" fontId="30" fillId="0" borderId="96" xfId="4" applyFont="1" applyBorder="1" applyAlignment="1">
      <alignment horizontal="center" vertical="center"/>
    </xf>
    <xf numFmtId="0" fontId="21" fillId="0" borderId="0" xfId="4" applyFont="1" applyAlignment="1">
      <alignment vertical="center" wrapText="1"/>
    </xf>
    <xf numFmtId="0" fontId="39" fillId="0" borderId="0" xfId="4" applyFont="1" applyAlignment="1">
      <alignment horizontal="center" vertical="center" textRotation="255"/>
    </xf>
    <xf numFmtId="0" fontId="39" fillId="0" borderId="0" xfId="4" applyFont="1" applyAlignment="1">
      <alignment horizontal="right" vertical="center"/>
    </xf>
    <xf numFmtId="0" fontId="39" fillId="0" borderId="0" xfId="4" applyFont="1" applyAlignment="1">
      <alignment horizontal="center" vertical="center"/>
    </xf>
    <xf numFmtId="0" fontId="21" fillId="0" borderId="0" xfId="4" applyFont="1" applyAlignment="1">
      <alignment horizontal="center"/>
    </xf>
    <xf numFmtId="0" fontId="21" fillId="0" borderId="0" xfId="4" applyFont="1" applyAlignment="1"/>
    <xf numFmtId="0" fontId="30" fillId="0" borderId="5" xfId="4" applyFont="1" applyBorder="1" applyAlignment="1">
      <alignment horizontal="left" vertical="center" shrinkToFit="1"/>
    </xf>
    <xf numFmtId="0" fontId="21" fillId="0" borderId="5" xfId="4" applyFont="1" applyBorder="1" applyAlignment="1">
      <alignment vertical="center" shrinkToFit="1"/>
    </xf>
    <xf numFmtId="0" fontId="21" fillId="0" borderId="6" xfId="4" applyFont="1" applyBorder="1" applyAlignment="1">
      <alignment vertical="center" shrinkToFit="1"/>
    </xf>
    <xf numFmtId="0" fontId="21" fillId="0" borderId="5" xfId="4" applyFont="1" applyBorder="1" applyAlignment="1">
      <alignment shrinkToFit="1"/>
    </xf>
    <xf numFmtId="0" fontId="21" fillId="0" borderId="6" xfId="4" applyFont="1" applyBorder="1" applyAlignment="1">
      <alignment shrinkToFit="1"/>
    </xf>
    <xf numFmtId="0" fontId="30" fillId="0" borderId="5" xfId="4" applyFont="1" applyBorder="1" applyAlignment="1">
      <alignment shrinkToFit="1"/>
    </xf>
    <xf numFmtId="0" fontId="30" fillId="0" borderId="85" xfId="4" applyFont="1" applyBorder="1" applyAlignment="1">
      <alignment horizontal="center" vertical="center" shrinkToFit="1"/>
    </xf>
    <xf numFmtId="0" fontId="30" fillId="0" borderId="89" xfId="4" applyFont="1" applyBorder="1" applyAlignment="1">
      <alignment horizontal="center" vertical="center" shrinkToFit="1"/>
    </xf>
    <xf numFmtId="0" fontId="30" fillId="0" borderId="6" xfId="4" applyFont="1" applyBorder="1" applyAlignment="1">
      <alignment horizontal="left" vertical="center" shrinkToFit="1"/>
    </xf>
    <xf numFmtId="0" fontId="37" fillId="0" borderId="4" xfId="4" applyFont="1" applyBorder="1" applyAlignment="1">
      <alignment horizontal="center" vertical="center" shrinkToFit="1"/>
    </xf>
    <xf numFmtId="0" fontId="37" fillId="0" borderId="5" xfId="4" applyFont="1" applyBorder="1" applyAlignment="1">
      <alignment horizontal="center" vertical="center" shrinkToFit="1"/>
    </xf>
    <xf numFmtId="0" fontId="31" fillId="0" borderId="0" xfId="4" applyFont="1" applyAlignment="1"/>
    <xf numFmtId="0" fontId="33" fillId="0" borderId="0" xfId="4" applyFont="1" applyAlignment="1">
      <alignment horizontal="center" vertical="center"/>
    </xf>
    <xf numFmtId="49" fontId="30" fillId="0" borderId="5" xfId="4" applyNumberFormat="1" applyFont="1" applyBorder="1" applyAlignment="1">
      <alignment horizontal="left" vertical="center"/>
    </xf>
    <xf numFmtId="0" fontId="30" fillId="0" borderId="5" xfId="4" applyFont="1" applyBorder="1" applyAlignment="1">
      <alignment horizontal="left" vertical="center"/>
    </xf>
    <xf numFmtId="0" fontId="37" fillId="0" borderId="0" xfId="4" applyFont="1" applyAlignment="1">
      <alignment horizontal="right" vertical="center"/>
    </xf>
    <xf numFmtId="0" fontId="30" fillId="0" borderId="5" xfId="4" applyFont="1" applyBorder="1" applyAlignment="1">
      <alignment horizontal="center" vertical="center" wrapText="1"/>
    </xf>
    <xf numFmtId="0" fontId="30" fillId="0" borderId="6" xfId="4" applyFont="1" applyBorder="1" applyAlignment="1">
      <alignment vertical="center" wrapText="1"/>
    </xf>
    <xf numFmtId="0" fontId="25" fillId="0" borderId="0" xfId="4" applyFont="1">
      <alignment vertical="center"/>
    </xf>
    <xf numFmtId="0" fontId="27" fillId="0" borderId="0" xfId="2" applyFont="1"/>
    <xf numFmtId="0" fontId="42" fillId="2" borderId="0" xfId="2" applyFont="1" applyFill="1" applyAlignment="1">
      <alignment vertical="center"/>
    </xf>
    <xf numFmtId="0" fontId="25" fillId="0" borderId="0" xfId="3" applyFont="1">
      <alignment vertical="center"/>
    </xf>
    <xf numFmtId="0" fontId="25" fillId="0" borderId="0" xfId="2" applyFont="1"/>
    <xf numFmtId="0" fontId="43" fillId="2" borderId="0" xfId="2" applyFont="1" applyFill="1" applyAlignment="1">
      <alignment vertical="center"/>
    </xf>
    <xf numFmtId="0" fontId="27" fillId="0" borderId="0" xfId="3" applyFont="1">
      <alignment vertical="center"/>
    </xf>
    <xf numFmtId="0" fontId="31" fillId="2" borderId="0" xfId="2" applyFont="1" applyFill="1" applyAlignment="1">
      <alignment vertical="center"/>
    </xf>
    <xf numFmtId="0" fontId="10" fillId="0" borderId="52" xfId="0" applyFont="1" applyBorder="1" applyAlignment="1">
      <alignment horizontal="center" vertical="center"/>
    </xf>
    <xf numFmtId="0" fontId="10" fillId="15" borderId="32" xfId="0" applyFont="1" applyFill="1" applyBorder="1">
      <alignment vertical="center"/>
    </xf>
    <xf numFmtId="0" fontId="10" fillId="15" borderId="63" xfId="0" applyFont="1" applyFill="1" applyBorder="1">
      <alignment vertical="center"/>
    </xf>
    <xf numFmtId="0" fontId="10" fillId="0" borderId="35" xfId="0" applyFont="1" applyBorder="1" applyAlignment="1">
      <alignment horizontal="center" vertical="center"/>
    </xf>
    <xf numFmtId="0" fontId="44" fillId="0" borderId="32" xfId="0" applyFont="1" applyBorder="1" applyAlignment="1">
      <alignment horizontal="left" vertical="center" indent="1"/>
    </xf>
    <xf numFmtId="0" fontId="44" fillId="0" borderId="63" xfId="0" applyFont="1" applyBorder="1">
      <alignment vertical="center"/>
    </xf>
    <xf numFmtId="0" fontId="10" fillId="0" borderId="85" xfId="0" applyFont="1" applyBorder="1" applyAlignment="1">
      <alignment horizontal="center" vertical="center"/>
    </xf>
    <xf numFmtId="179" fontId="10" fillId="0" borderId="33" xfId="0" applyNumberFormat="1" applyFont="1" applyBorder="1" applyAlignment="1">
      <alignment horizontal="right" vertical="center" indent="1"/>
    </xf>
    <xf numFmtId="0" fontId="46" fillId="0" borderId="0" xfId="0" applyFont="1" applyAlignment="1"/>
    <xf numFmtId="0" fontId="10" fillId="0" borderId="18" xfId="0" applyFont="1" applyBorder="1">
      <alignment vertical="center"/>
    </xf>
    <xf numFmtId="0" fontId="20" fillId="0" borderId="0" xfId="0" applyFont="1">
      <alignment vertical="center"/>
    </xf>
    <xf numFmtId="0" fontId="47" fillId="15" borderId="123" xfId="0" applyFont="1" applyFill="1" applyBorder="1" applyAlignment="1">
      <alignment horizontal="center" vertical="center" wrapText="1"/>
    </xf>
    <xf numFmtId="0" fontId="9" fillId="15" borderId="20" xfId="0" applyFont="1" applyFill="1" applyBorder="1" applyAlignment="1">
      <alignment horizontal="center" vertical="center"/>
    </xf>
    <xf numFmtId="0" fontId="44" fillId="0" borderId="0" xfId="0" applyFont="1">
      <alignment vertical="center"/>
    </xf>
    <xf numFmtId="0" fontId="9" fillId="15" borderId="19" xfId="0" applyFont="1" applyFill="1" applyBorder="1" applyAlignment="1">
      <alignment horizontal="center" vertical="center"/>
    </xf>
    <xf numFmtId="0" fontId="10" fillId="0" borderId="0" xfId="0" applyFont="1" applyAlignment="1">
      <alignment horizontal="left" vertical="center" wrapText="1"/>
    </xf>
    <xf numFmtId="0" fontId="10" fillId="15" borderId="0" xfId="0" applyFont="1" applyFill="1" applyAlignment="1">
      <alignment horizontal="left" vertical="center" indent="1"/>
    </xf>
    <xf numFmtId="0" fontId="10" fillId="15" borderId="0" xfId="0" applyFont="1" applyFill="1">
      <alignment vertical="center"/>
    </xf>
    <xf numFmtId="0" fontId="10" fillId="15" borderId="72" xfId="0" applyFont="1" applyFill="1" applyBorder="1">
      <alignment vertical="center"/>
    </xf>
    <xf numFmtId="0" fontId="10" fillId="15" borderId="10" xfId="0" applyFont="1" applyFill="1" applyBorder="1">
      <alignment vertical="center"/>
    </xf>
    <xf numFmtId="0" fontId="10" fillId="15" borderId="23" xfId="0" applyFont="1" applyFill="1" applyBorder="1" applyAlignment="1">
      <alignment horizontal="left" vertical="center" indent="1"/>
    </xf>
    <xf numFmtId="0" fontId="10" fillId="15" borderId="35" xfId="0" applyFont="1" applyFill="1" applyBorder="1" applyAlignment="1">
      <alignment horizontal="left" vertical="center" indent="1"/>
    </xf>
    <xf numFmtId="0" fontId="20" fillId="0" borderId="125" xfId="0" applyFont="1" applyBorder="1" applyAlignment="1">
      <alignment horizontal="right" vertical="center"/>
    </xf>
    <xf numFmtId="0" fontId="10" fillId="15" borderId="32" xfId="0" applyFont="1" applyFill="1" applyBorder="1" applyAlignment="1">
      <alignment horizontal="left" vertical="center" wrapText="1"/>
    </xf>
    <xf numFmtId="179" fontId="10" fillId="0" borderId="29" xfId="0" applyNumberFormat="1" applyFont="1" applyBorder="1" applyAlignment="1">
      <alignment horizontal="right" vertical="center" indent="1"/>
    </xf>
    <xf numFmtId="0" fontId="10" fillId="13" borderId="32" xfId="0" applyFont="1" applyFill="1" applyBorder="1">
      <alignment vertical="center"/>
    </xf>
    <xf numFmtId="0" fontId="10" fillId="0" borderId="63" xfId="0" applyFont="1" applyBorder="1">
      <alignment vertical="center"/>
    </xf>
    <xf numFmtId="0" fontId="10" fillId="0" borderId="18" xfId="0" applyFont="1" applyBorder="1" applyAlignment="1">
      <alignment horizontal="right" vertical="center" indent="2"/>
    </xf>
    <xf numFmtId="0" fontId="10" fillId="0" borderId="23" xfId="0" applyFont="1" applyBorder="1" applyAlignment="1">
      <alignment horizontal="right" vertical="center" indent="2"/>
    </xf>
    <xf numFmtId="179" fontId="10" fillId="0" borderId="24" xfId="0" applyNumberFormat="1" applyFont="1" applyBorder="1" applyAlignment="1">
      <alignment horizontal="right" vertical="center" indent="1"/>
    </xf>
    <xf numFmtId="0" fontId="8" fillId="0" borderId="0" xfId="0" applyFont="1" applyAlignment="1">
      <alignment horizontal="left" vertical="center" indent="1"/>
    </xf>
    <xf numFmtId="0" fontId="48" fillId="0" borderId="87" xfId="0" applyFont="1" applyBorder="1" applyAlignment="1">
      <alignment horizontal="center" vertical="center"/>
    </xf>
    <xf numFmtId="38" fontId="0" fillId="10" borderId="0" xfId="0" applyNumberFormat="1" applyFill="1">
      <alignment vertical="center"/>
    </xf>
    <xf numFmtId="0" fontId="3" fillId="17" borderId="0" xfId="1" applyFill="1">
      <alignment vertical="center"/>
    </xf>
    <xf numFmtId="0" fontId="17" fillId="0" borderId="0" xfId="0" applyFont="1">
      <alignment vertical="center"/>
    </xf>
    <xf numFmtId="0" fontId="20" fillId="0" borderId="65" xfId="0" applyFont="1" applyBorder="1" applyAlignment="1">
      <alignment horizontal="left" vertical="center" indent="2"/>
    </xf>
    <xf numFmtId="0" fontId="10" fillId="0" borderId="43" xfId="0" applyFont="1" applyBorder="1" applyAlignment="1">
      <alignment horizontal="left" vertical="center" indent="2"/>
    </xf>
    <xf numFmtId="0" fontId="20" fillId="0" borderId="133" xfId="0" applyFont="1" applyBorder="1" applyAlignment="1">
      <alignment horizontal="left" vertical="center" indent="2"/>
    </xf>
    <xf numFmtId="0" fontId="20" fillId="0" borderId="66" xfId="0" applyFont="1" applyBorder="1" applyAlignment="1">
      <alignment horizontal="left" vertical="center" indent="2"/>
    </xf>
    <xf numFmtId="0" fontId="10" fillId="0" borderId="45" xfId="0" applyFont="1" applyBorder="1" applyAlignment="1">
      <alignment horizontal="left" vertical="center" indent="2"/>
    </xf>
    <xf numFmtId="0" fontId="20" fillId="0" borderId="0" xfId="0" applyFont="1" applyAlignment="1">
      <alignment horizontal="left" vertical="center" indent="2"/>
    </xf>
    <xf numFmtId="0" fontId="10" fillId="0" borderId="0" xfId="0" applyFont="1" applyAlignment="1">
      <alignment horizontal="left" vertical="center" indent="2"/>
    </xf>
    <xf numFmtId="0" fontId="20" fillId="0" borderId="43" xfId="0" applyFont="1" applyBorder="1" applyAlignment="1">
      <alignment horizontal="left" vertical="center" indent="2"/>
    </xf>
    <xf numFmtId="0" fontId="10" fillId="15" borderId="43" xfId="0" applyFont="1" applyFill="1" applyBorder="1" applyAlignment="1">
      <alignment horizontal="left" vertical="center" indent="1"/>
    </xf>
    <xf numFmtId="0" fontId="10" fillId="15" borderId="45" xfId="0" applyFont="1" applyFill="1" applyBorder="1" applyAlignment="1">
      <alignment horizontal="left" vertical="center" indent="1"/>
    </xf>
    <xf numFmtId="0" fontId="34" fillId="0" borderId="0" xfId="0" applyFont="1">
      <alignment vertical="center"/>
    </xf>
    <xf numFmtId="0" fontId="13" fillId="0" borderId="24" xfId="0" applyFont="1" applyBorder="1" applyAlignment="1">
      <alignment horizontal="left" vertical="center" indent="1"/>
    </xf>
    <xf numFmtId="0" fontId="10" fillId="0" borderId="23" xfId="0" applyFont="1" applyBorder="1" applyAlignment="1">
      <alignment horizontal="left" vertical="center" indent="1"/>
    </xf>
    <xf numFmtId="14" fontId="10" fillId="13" borderId="86" xfId="0" applyNumberFormat="1" applyFont="1" applyFill="1" applyBorder="1" applyAlignment="1" applyProtection="1">
      <alignment horizontal="center" vertical="center"/>
      <protection locked="0"/>
    </xf>
    <xf numFmtId="0" fontId="10" fillId="13" borderId="24" xfId="0" applyFont="1" applyFill="1" applyBorder="1" applyAlignment="1" applyProtection="1">
      <alignment horizontal="left" vertical="center" indent="1"/>
      <protection locked="0"/>
    </xf>
    <xf numFmtId="0" fontId="10" fillId="13" borderId="27" xfId="0" applyFont="1" applyFill="1" applyBorder="1" applyAlignment="1" applyProtection="1">
      <alignment horizontal="left" vertical="center" indent="1"/>
      <protection locked="0"/>
    </xf>
    <xf numFmtId="0" fontId="10" fillId="13" borderId="27" xfId="0" applyFont="1" applyFill="1" applyBorder="1" applyAlignment="1" applyProtection="1">
      <alignment horizontal="center" vertical="center"/>
      <protection locked="0"/>
    </xf>
    <xf numFmtId="38" fontId="10" fillId="13" borderId="66" xfId="5" applyFont="1" applyFill="1" applyBorder="1" applyAlignment="1" applyProtection="1">
      <alignment horizontal="left" vertical="center" indent="1"/>
      <protection locked="0"/>
    </xf>
    <xf numFmtId="38" fontId="10" fillId="13" borderId="27" xfId="5" applyFont="1" applyFill="1" applyBorder="1" applyAlignment="1" applyProtection="1">
      <alignment horizontal="left" vertical="center" indent="1"/>
      <protection locked="0"/>
    </xf>
    <xf numFmtId="0" fontId="10" fillId="13" borderId="36" xfId="0" applyFont="1" applyFill="1" applyBorder="1" applyAlignment="1" applyProtection="1">
      <alignment horizontal="left" vertical="center" indent="1"/>
      <protection locked="0"/>
    </xf>
    <xf numFmtId="0" fontId="10" fillId="13" borderId="24" xfId="0" applyFont="1" applyFill="1" applyBorder="1" applyAlignment="1" applyProtection="1">
      <alignment horizontal="center" vertical="center"/>
      <protection locked="0"/>
    </xf>
    <xf numFmtId="0" fontId="10" fillId="13" borderId="33" xfId="0" applyFont="1" applyFill="1" applyBorder="1" applyAlignment="1" applyProtection="1">
      <alignment horizontal="center" vertical="center"/>
      <protection locked="0"/>
    </xf>
    <xf numFmtId="179" fontId="10" fillId="13" borderId="24" xfId="0" applyNumberFormat="1" applyFont="1" applyFill="1" applyBorder="1" applyAlignment="1" applyProtection="1">
      <alignment horizontal="right" vertical="center" indent="1"/>
      <protection locked="0"/>
    </xf>
    <xf numFmtId="0" fontId="10" fillId="14" borderId="23" xfId="0" applyFont="1" applyFill="1" applyBorder="1" applyAlignment="1" applyProtection="1">
      <alignment horizontal="right" vertical="center" indent="2"/>
      <protection locked="0"/>
    </xf>
    <xf numFmtId="179" fontId="10" fillId="14" borderId="24" xfId="0" applyNumberFormat="1" applyFont="1" applyFill="1" applyBorder="1" applyAlignment="1" applyProtection="1">
      <alignment horizontal="right" vertical="center" indent="1"/>
      <protection locked="0"/>
    </xf>
    <xf numFmtId="179" fontId="10" fillId="14" borderId="33" xfId="0" applyNumberFormat="1" applyFont="1" applyFill="1" applyBorder="1" applyAlignment="1" applyProtection="1">
      <alignment horizontal="right" vertical="center" indent="1"/>
      <protection locked="0"/>
    </xf>
    <xf numFmtId="179" fontId="10" fillId="14" borderId="29" xfId="0" applyNumberFormat="1" applyFont="1" applyFill="1" applyBorder="1" applyAlignment="1" applyProtection="1">
      <alignment horizontal="right" vertical="center" indent="1"/>
      <protection locked="0"/>
    </xf>
    <xf numFmtId="0" fontId="10" fillId="13" borderId="48" xfId="0" applyFont="1" applyFill="1" applyBorder="1" applyAlignment="1" applyProtection="1">
      <alignment horizontal="left" vertical="center" indent="1"/>
      <protection locked="0"/>
    </xf>
    <xf numFmtId="0" fontId="10" fillId="13" borderId="36" xfId="0" applyFont="1" applyFill="1" applyBorder="1" applyAlignment="1" applyProtection="1">
      <alignment horizontal="center" vertical="center"/>
      <protection locked="0"/>
    </xf>
    <xf numFmtId="0" fontId="10" fillId="13" borderId="46" xfId="0" applyFont="1" applyFill="1" applyBorder="1" applyAlignment="1" applyProtection="1">
      <alignment horizontal="center" vertical="center"/>
      <protection locked="0"/>
    </xf>
    <xf numFmtId="0" fontId="10" fillId="13" borderId="68" xfId="0" applyFont="1" applyFill="1" applyBorder="1" applyAlignment="1" applyProtection="1">
      <alignment horizontal="left" vertical="center" indent="1"/>
      <protection locked="0"/>
    </xf>
    <xf numFmtId="49" fontId="10" fillId="13" borderId="27" xfId="0" applyNumberFormat="1" applyFont="1" applyFill="1" applyBorder="1" applyAlignment="1" applyProtection="1">
      <alignment horizontal="left" vertical="center" indent="1"/>
      <protection locked="0"/>
    </xf>
    <xf numFmtId="0" fontId="10" fillId="13" borderId="71" xfId="0" applyFont="1" applyFill="1" applyBorder="1" applyAlignment="1" applyProtection="1">
      <alignment horizontal="left" vertical="center" indent="1"/>
      <protection locked="0"/>
    </xf>
    <xf numFmtId="14" fontId="13" fillId="0" borderId="86" xfId="0" applyNumberFormat="1" applyFont="1" applyBorder="1" applyAlignment="1">
      <alignment horizontal="center" vertical="center"/>
    </xf>
    <xf numFmtId="0" fontId="13" fillId="0" borderId="27" xfId="0" applyFont="1" applyBorder="1" applyAlignment="1">
      <alignment horizontal="left" vertical="center" indent="1"/>
    </xf>
    <xf numFmtId="0" fontId="13" fillId="0" borderId="27" xfId="0" applyFont="1" applyBorder="1" applyAlignment="1">
      <alignment horizontal="center" vertical="center"/>
    </xf>
    <xf numFmtId="38" fontId="13" fillId="0" borderId="66" xfId="5" applyFont="1" applyFill="1" applyBorder="1" applyAlignment="1">
      <alignment horizontal="left" vertical="center" indent="1"/>
    </xf>
    <xf numFmtId="38" fontId="13" fillId="0" borderId="27" xfId="5" applyFont="1" applyFill="1" applyBorder="1" applyAlignment="1">
      <alignment horizontal="left" vertical="center" indent="1"/>
    </xf>
    <xf numFmtId="0" fontId="13" fillId="0" borderId="62" xfId="0" applyFont="1" applyBorder="1" applyAlignment="1">
      <alignment horizontal="left" vertical="center" indent="1"/>
    </xf>
    <xf numFmtId="0" fontId="10" fillId="0" borderId="32" xfId="0" applyFont="1" applyBorder="1">
      <alignment vertical="center"/>
    </xf>
    <xf numFmtId="0" fontId="13" fillId="0" borderId="36" xfId="0" applyFont="1" applyBorder="1" applyAlignment="1">
      <alignment horizontal="left" vertical="center" inden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9"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23" xfId="0" applyFont="1" applyBorder="1" applyAlignment="1">
      <alignment horizontal="right" vertical="center" indent="2"/>
    </xf>
    <xf numFmtId="0" fontId="13" fillId="0" borderId="48" xfId="0" applyFont="1" applyBorder="1" applyAlignment="1">
      <alignment horizontal="left" vertical="center" indent="1"/>
    </xf>
    <xf numFmtId="0" fontId="13" fillId="0" borderId="32" xfId="0" applyFont="1" applyBorder="1" applyAlignment="1">
      <alignment horizontal="center" vertical="center" wrapText="1"/>
    </xf>
    <xf numFmtId="0" fontId="10" fillId="0" borderId="32" xfId="0" applyFont="1" applyBorder="1" applyAlignment="1">
      <alignment horizontal="lef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21" xfId="0" applyFont="1" applyBorder="1" applyAlignment="1">
      <alignment horizontal="center" vertical="center"/>
    </xf>
    <xf numFmtId="0" fontId="13" fillId="0" borderId="36" xfId="0" applyFont="1" applyBorder="1" applyAlignment="1">
      <alignment horizontal="center" vertical="center"/>
    </xf>
    <xf numFmtId="0" fontId="13" fillId="0" borderId="46" xfId="0" applyFont="1" applyBorder="1" applyAlignment="1">
      <alignment horizontal="center" vertical="center"/>
    </xf>
    <xf numFmtId="0" fontId="47" fillId="0" borderId="123" xfId="0" applyFont="1" applyBorder="1" applyAlignment="1">
      <alignment horizontal="center" vertical="center" wrapText="1"/>
    </xf>
    <xf numFmtId="0" fontId="13" fillId="0" borderId="68" xfId="0" applyFont="1" applyBorder="1" applyAlignment="1">
      <alignment horizontal="left" vertical="center" indent="1"/>
    </xf>
    <xf numFmtId="49" fontId="13" fillId="0" borderId="27" xfId="0" applyNumberFormat="1" applyFont="1" applyBorder="1" applyAlignment="1">
      <alignment horizontal="left" vertical="center" indent="1"/>
    </xf>
    <xf numFmtId="0" fontId="10" fillId="0" borderId="35" xfId="0" applyFont="1" applyBorder="1" applyAlignment="1">
      <alignment horizontal="left" vertical="center" indent="1"/>
    </xf>
    <xf numFmtId="0" fontId="13" fillId="0" borderId="71" xfId="0" applyFont="1" applyBorder="1" applyAlignment="1">
      <alignment horizontal="left" vertical="center" indent="1"/>
    </xf>
    <xf numFmtId="0" fontId="10" fillId="0" borderId="72" xfId="0" applyFont="1" applyBorder="1">
      <alignment vertical="center"/>
    </xf>
    <xf numFmtId="0" fontId="10" fillId="0" borderId="10" xfId="0" applyFont="1" applyBorder="1">
      <alignment vertical="center"/>
    </xf>
    <xf numFmtId="0" fontId="10" fillId="0" borderId="0" xfId="0" applyFont="1" applyAlignment="1">
      <alignment horizontal="left" vertical="center" indent="1"/>
    </xf>
    <xf numFmtId="0" fontId="10" fillId="0" borderId="43" xfId="0" applyFont="1" applyBorder="1" applyAlignment="1">
      <alignment horizontal="left" vertical="center" indent="1"/>
    </xf>
    <xf numFmtId="0" fontId="10" fillId="0" borderId="45" xfId="0" applyFont="1" applyBorder="1" applyAlignment="1">
      <alignment horizontal="left" vertical="center" indent="1"/>
    </xf>
    <xf numFmtId="0" fontId="10" fillId="0" borderId="62" xfId="0" applyFont="1" applyBorder="1" applyAlignment="1" applyProtection="1">
      <alignment horizontal="left" vertical="center" indent="1"/>
      <protection locked="0"/>
    </xf>
    <xf numFmtId="179" fontId="13" fillId="0" borderId="24" xfId="0" applyNumberFormat="1" applyFont="1" applyBorder="1" applyAlignment="1">
      <alignment horizontal="right" vertical="center" indent="1"/>
    </xf>
    <xf numFmtId="179" fontId="13" fillId="0" borderId="33" xfId="0" applyNumberFormat="1" applyFont="1" applyBorder="1" applyAlignment="1">
      <alignment horizontal="right" vertical="center" indent="1"/>
    </xf>
    <xf numFmtId="179" fontId="13" fillId="0" borderId="29" xfId="0" applyNumberFormat="1" applyFont="1" applyBorder="1" applyAlignment="1">
      <alignment horizontal="right" vertical="center" indent="1"/>
    </xf>
    <xf numFmtId="0" fontId="10" fillId="0" borderId="32" xfId="0" applyFont="1" applyBorder="1" applyAlignment="1" applyProtection="1">
      <alignment horizontal="center" vertical="center" wrapText="1"/>
      <protection locked="0"/>
    </xf>
    <xf numFmtId="0" fontId="10" fillId="14" borderId="29" xfId="0"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0" fillId="15" borderId="141" xfId="0" applyFont="1" applyFill="1" applyBorder="1" applyAlignment="1">
      <alignment horizontal="left" vertical="center" indent="1"/>
    </xf>
    <xf numFmtId="0" fontId="10" fillId="15" borderId="134" xfId="0" applyFont="1" applyFill="1" applyBorder="1" applyAlignment="1">
      <alignment horizontal="left" vertical="center" indent="1"/>
    </xf>
    <xf numFmtId="0" fontId="10" fillId="15" borderId="142" xfId="0" applyFont="1" applyFill="1" applyBorder="1" applyAlignment="1">
      <alignment horizontal="left" vertical="center" indent="1"/>
    </xf>
    <xf numFmtId="0" fontId="10" fillId="0" borderId="141" xfId="0" applyFont="1" applyBorder="1" applyAlignment="1">
      <alignment horizontal="left" vertical="center" indent="1"/>
    </xf>
    <xf numFmtId="0" fontId="10" fillId="0" borderId="134" xfId="0" applyFont="1" applyBorder="1" applyAlignment="1">
      <alignment horizontal="left" vertical="center" indent="1"/>
    </xf>
    <xf numFmtId="0" fontId="10" fillId="0" borderId="142" xfId="0" applyFont="1" applyBorder="1" applyAlignment="1">
      <alignment horizontal="left" vertical="center" indent="1"/>
    </xf>
    <xf numFmtId="0" fontId="10" fillId="14" borderId="33" xfId="0" applyFont="1" applyFill="1" applyBorder="1" applyAlignment="1" applyProtection="1">
      <alignment horizontal="center" vertical="center"/>
      <protection locked="0"/>
    </xf>
    <xf numFmtId="0" fontId="10" fillId="13" borderId="19" xfId="0" applyFont="1" applyFill="1" applyBorder="1" applyAlignment="1" applyProtection="1">
      <alignment horizontal="center" vertical="center"/>
      <protection locked="0"/>
    </xf>
    <xf numFmtId="0" fontId="10" fillId="14" borderId="20" xfId="0" applyFont="1" applyFill="1" applyBorder="1" applyAlignment="1" applyProtection="1">
      <alignment horizontal="center" vertical="center"/>
      <protection locked="0"/>
    </xf>
    <xf numFmtId="0" fontId="9" fillId="14" borderId="21" xfId="0" applyFont="1" applyFill="1" applyBorder="1" applyAlignment="1" applyProtection="1">
      <alignment horizontal="center" vertical="center"/>
      <protection locked="0"/>
    </xf>
    <xf numFmtId="0" fontId="10" fillId="0" borderId="22" xfId="0" applyFont="1" applyBorder="1" applyAlignment="1">
      <alignment horizontal="center" vertical="center" wrapText="1"/>
    </xf>
    <xf numFmtId="0" fontId="49" fillId="0" borderId="0" xfId="0" applyFont="1">
      <alignment vertical="center"/>
    </xf>
    <xf numFmtId="0" fontId="50" fillId="0" borderId="0" xfId="0" applyFont="1">
      <alignment vertical="center"/>
    </xf>
    <xf numFmtId="0" fontId="51" fillId="0" borderId="0" xfId="0" applyFont="1">
      <alignment vertical="center"/>
    </xf>
    <xf numFmtId="0" fontId="20" fillId="15" borderId="121" xfId="0" applyFont="1" applyFill="1" applyBorder="1" applyAlignment="1">
      <alignment horizontal="center" vertical="center"/>
    </xf>
    <xf numFmtId="0" fontId="52" fillId="0" borderId="0" xfId="0" applyFont="1" applyAlignment="1">
      <alignment horizontal="right"/>
    </xf>
    <xf numFmtId="0" fontId="34" fillId="0" borderId="59" xfId="0" applyFont="1" applyBorder="1" applyAlignment="1">
      <alignment horizontal="center" vertical="center" wrapText="1"/>
    </xf>
    <xf numFmtId="0" fontId="34" fillId="0" borderId="144" xfId="0" applyFont="1" applyBorder="1" applyAlignment="1">
      <alignment horizontal="center" vertical="center" wrapText="1"/>
    </xf>
    <xf numFmtId="0" fontId="34" fillId="0" borderId="143" xfId="0" applyFont="1" applyBorder="1" applyAlignment="1">
      <alignment horizontal="center" vertical="center" wrapText="1"/>
    </xf>
    <xf numFmtId="0" fontId="10" fillId="0" borderId="145" xfId="0" applyFont="1" applyBorder="1" applyAlignment="1" applyProtection="1">
      <alignment horizontal="left" vertical="center" indent="1"/>
      <protection locked="0"/>
    </xf>
    <xf numFmtId="0" fontId="20" fillId="0" borderId="146" xfId="0" applyFont="1" applyBorder="1" applyAlignment="1">
      <alignment horizontal="center" vertical="center" wrapText="1"/>
    </xf>
    <xf numFmtId="0" fontId="13" fillId="0" borderId="145" xfId="0" applyFont="1" applyBorder="1" applyAlignment="1">
      <alignment horizontal="left" vertical="center" indent="1"/>
    </xf>
    <xf numFmtId="0" fontId="10" fillId="0" borderId="134" xfId="0" applyFont="1" applyBorder="1" applyAlignment="1">
      <alignment horizontal="center" vertical="center"/>
    </xf>
    <xf numFmtId="0" fontId="10" fillId="0" borderId="22" xfId="0" applyFont="1" applyBorder="1" applyAlignment="1">
      <alignment horizontal="center" vertical="center" wrapText="1"/>
    </xf>
    <xf numFmtId="0" fontId="10" fillId="13" borderId="24" xfId="0" applyFont="1" applyFill="1" applyBorder="1" applyAlignment="1" applyProtection="1">
      <alignment horizontal="left" vertical="center" indent="1"/>
      <protection locked="0"/>
    </xf>
    <xf numFmtId="0" fontId="10" fillId="13" borderId="33" xfId="0" applyFont="1" applyFill="1" applyBorder="1" applyAlignment="1" applyProtection="1">
      <alignment horizontal="left" vertical="center" indent="1"/>
      <protection locked="0"/>
    </xf>
    <xf numFmtId="0" fontId="10" fillId="13" borderId="23" xfId="0" applyFont="1" applyFill="1" applyBorder="1" applyAlignment="1" applyProtection="1">
      <alignment horizontal="left" vertical="center" indent="1"/>
      <protection locked="0"/>
    </xf>
    <xf numFmtId="0" fontId="10" fillId="13" borderId="29" xfId="0" applyFont="1" applyFill="1" applyBorder="1" applyAlignment="1" applyProtection="1">
      <alignment horizontal="left" vertical="center" indent="1"/>
      <protection locked="0"/>
    </xf>
    <xf numFmtId="0" fontId="10" fillId="0" borderId="28" xfId="0" applyFont="1" applyBorder="1" applyAlignment="1">
      <alignment horizontal="left" vertical="center"/>
    </xf>
    <xf numFmtId="0" fontId="10" fillId="0" borderId="32" xfId="0" applyFont="1" applyBorder="1" applyAlignment="1">
      <alignment horizontal="left" vertical="center"/>
    </xf>
    <xf numFmtId="0" fontId="10" fillId="0" borderId="29" xfId="0" applyFont="1" applyBorder="1" applyAlignment="1">
      <alignment horizontal="lef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13" borderId="68" xfId="0" applyFont="1" applyFill="1" applyBorder="1" applyAlignment="1" applyProtection="1">
      <alignment horizontal="left" vertical="center" indent="1"/>
      <protection locked="0"/>
    </xf>
    <xf numFmtId="0" fontId="10" fillId="13" borderId="69" xfId="0" applyFont="1" applyFill="1" applyBorder="1" applyAlignment="1" applyProtection="1">
      <alignment horizontal="left" vertical="center" indent="1"/>
      <protection locked="0"/>
    </xf>
    <xf numFmtId="0" fontId="10" fillId="13" borderId="70" xfId="0" applyFont="1" applyFill="1" applyBorder="1" applyAlignment="1" applyProtection="1">
      <alignment horizontal="left" vertical="center" indent="1"/>
      <protection locked="0"/>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49"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5" xfId="0" applyFont="1" applyBorder="1" applyAlignment="1">
      <alignment horizontal="center" vertical="center"/>
    </xf>
    <xf numFmtId="0" fontId="10" fillId="0" borderId="74" xfId="0" applyFont="1" applyBorder="1" applyAlignment="1">
      <alignment horizontal="center" vertical="center"/>
    </xf>
    <xf numFmtId="0" fontId="10" fillId="0" borderId="26" xfId="0" applyFont="1" applyBorder="1" applyAlignment="1">
      <alignment horizontal="center" vertical="center"/>
    </xf>
    <xf numFmtId="0" fontId="10" fillId="0" borderId="37" xfId="0" applyFont="1" applyBorder="1" applyAlignment="1">
      <alignment horizontal="center" vertical="center"/>
    </xf>
    <xf numFmtId="0" fontId="10" fillId="0" borderId="110" xfId="0" applyFont="1" applyBorder="1" applyAlignment="1">
      <alignment horizontal="center" vertical="center"/>
    </xf>
    <xf numFmtId="0" fontId="10" fillId="0" borderId="38" xfId="0" applyFont="1" applyBorder="1" applyAlignment="1">
      <alignment horizontal="center" vertical="center"/>
    </xf>
    <xf numFmtId="0" fontId="10" fillId="13" borderId="30" xfId="0" applyFont="1" applyFill="1" applyBorder="1" applyAlignment="1" applyProtection="1">
      <alignment horizontal="left" vertical="center" wrapText="1" indent="1"/>
      <protection locked="0"/>
    </xf>
    <xf numFmtId="0" fontId="10" fillId="13" borderId="32" xfId="0" applyFont="1" applyFill="1" applyBorder="1" applyAlignment="1" applyProtection="1">
      <alignment horizontal="left" vertical="center" wrapText="1" indent="1"/>
      <protection locked="0"/>
    </xf>
    <xf numFmtId="0" fontId="10" fillId="13" borderId="29" xfId="0" applyFont="1" applyFill="1" applyBorder="1" applyAlignment="1" applyProtection="1">
      <alignment horizontal="left" vertical="center" wrapText="1" indent="1"/>
      <protection locked="0"/>
    </xf>
    <xf numFmtId="0" fontId="10" fillId="13" borderId="30" xfId="0" applyFont="1" applyFill="1" applyBorder="1" applyAlignment="1" applyProtection="1">
      <alignment horizontal="left" vertical="center" indent="1"/>
      <protection locked="0"/>
    </xf>
    <xf numFmtId="0" fontId="10" fillId="13" borderId="32" xfId="0" applyFont="1" applyFill="1" applyBorder="1" applyAlignment="1" applyProtection="1">
      <alignment horizontal="left" vertical="center" indent="1"/>
      <protection locked="0"/>
    </xf>
    <xf numFmtId="0" fontId="10" fillId="0" borderId="62" xfId="0" applyFont="1" applyBorder="1" applyAlignment="1" applyProtection="1">
      <alignment horizontal="left" vertical="center" indent="1"/>
      <protection locked="0"/>
    </xf>
    <xf numFmtId="0" fontId="10" fillId="0" borderId="32" xfId="0" applyFont="1" applyBorder="1" applyAlignment="1" applyProtection="1">
      <alignment horizontal="left" vertical="center" indent="1"/>
      <protection locked="0"/>
    </xf>
    <xf numFmtId="0" fontId="10" fillId="0" borderId="63" xfId="0" applyFont="1" applyBorder="1" applyAlignment="1" applyProtection="1">
      <alignment horizontal="left" vertical="center" indent="1"/>
      <protection locked="0"/>
    </xf>
    <xf numFmtId="0" fontId="10" fillId="0" borderId="24" xfId="0" applyFont="1" applyBorder="1" applyAlignment="1" applyProtection="1">
      <alignment horizontal="left" vertical="center" indent="1"/>
      <protection locked="0"/>
    </xf>
    <xf numFmtId="0" fontId="10" fillId="0" borderId="33" xfId="0" applyFont="1" applyBorder="1" applyAlignment="1" applyProtection="1">
      <alignment horizontal="left" vertical="center" indent="1"/>
      <protection locked="0"/>
    </xf>
    <xf numFmtId="0" fontId="10" fillId="0" borderId="23" xfId="0" applyFont="1" applyBorder="1" applyAlignment="1" applyProtection="1">
      <alignment horizontal="left" vertical="center" indent="1"/>
      <protection locked="0"/>
    </xf>
    <xf numFmtId="0" fontId="10" fillId="0" borderId="29" xfId="0" applyFont="1" applyBorder="1" applyAlignment="1" applyProtection="1">
      <alignment horizontal="left" vertical="center" indent="1"/>
      <protection locked="0"/>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50" xfId="0" applyFont="1" applyBorder="1" applyAlignment="1">
      <alignment horizontal="center" vertical="center"/>
    </xf>
    <xf numFmtId="0" fontId="10" fillId="0" borderId="52" xfId="0" applyFont="1" applyBorder="1" applyAlignment="1">
      <alignment horizontal="center" vertical="center"/>
    </xf>
    <xf numFmtId="0" fontId="10" fillId="0" borderId="106" xfId="0" applyFont="1" applyBorder="1" applyAlignment="1">
      <alignment horizontal="left" vertical="center"/>
    </xf>
    <xf numFmtId="0" fontId="10" fillId="0" borderId="45" xfId="0" applyFont="1" applyBorder="1" applyAlignment="1">
      <alignment horizontal="left" vertical="center"/>
    </xf>
    <xf numFmtId="0" fontId="10" fillId="0" borderId="107" xfId="0" applyFont="1" applyBorder="1" applyAlignment="1">
      <alignment horizontal="left" vertical="center"/>
    </xf>
    <xf numFmtId="0" fontId="10" fillId="13" borderId="19" xfId="0" applyFont="1" applyFill="1" applyBorder="1" applyAlignment="1" applyProtection="1">
      <alignment horizontal="left" vertical="center" indent="1"/>
      <protection locked="0"/>
    </xf>
    <xf numFmtId="0" fontId="10" fillId="13" borderId="20" xfId="0" applyFont="1" applyFill="1" applyBorder="1" applyAlignment="1" applyProtection="1">
      <alignment horizontal="left" vertical="center" indent="1"/>
      <protection locked="0"/>
    </xf>
    <xf numFmtId="0" fontId="10" fillId="13" borderId="18" xfId="0" applyFont="1" applyFill="1" applyBorder="1" applyAlignment="1" applyProtection="1">
      <alignment horizontal="left" vertical="center" indent="1"/>
      <protection locked="0"/>
    </xf>
    <xf numFmtId="0" fontId="10" fillId="13" borderId="21" xfId="0" applyFont="1" applyFill="1" applyBorder="1" applyAlignment="1" applyProtection="1">
      <alignment horizontal="left" vertical="center" indent="1"/>
      <protection locked="0"/>
    </xf>
    <xf numFmtId="0" fontId="16" fillId="0" borderId="25" xfId="0" applyFont="1" applyBorder="1" applyAlignment="1">
      <alignment horizontal="center" vertical="center"/>
    </xf>
    <xf numFmtId="0" fontId="16" fillId="0" borderId="74" xfId="0" applyFont="1" applyBorder="1" applyAlignment="1">
      <alignment horizontal="center" vertical="center"/>
    </xf>
    <xf numFmtId="0" fontId="16" fillId="0" borderId="26" xfId="0" applyFont="1" applyBorder="1" applyAlignment="1">
      <alignment horizontal="center" vertical="center"/>
    </xf>
    <xf numFmtId="0" fontId="17" fillId="0" borderId="28" xfId="0" applyFont="1" applyBorder="1" applyAlignment="1">
      <alignment horizontal="left" vertical="center"/>
    </xf>
    <xf numFmtId="0" fontId="17" fillId="0" borderId="32" xfId="0" applyFont="1" applyBorder="1" applyAlignment="1">
      <alignment horizontal="left" vertical="center"/>
    </xf>
    <xf numFmtId="0" fontId="17" fillId="0" borderId="29" xfId="0" applyFont="1" applyBorder="1" applyAlignment="1">
      <alignment horizontal="left"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9" xfId="0" applyFont="1" applyBorder="1" applyAlignment="1">
      <alignment horizontal="center" vertical="center"/>
    </xf>
    <xf numFmtId="0" fontId="10" fillId="0" borderId="108" xfId="0" applyFont="1" applyBorder="1" applyAlignment="1">
      <alignment horizontal="center" vertical="center"/>
    </xf>
    <xf numFmtId="0" fontId="10" fillId="0" borderId="64" xfId="0" applyFont="1" applyBorder="1" applyAlignment="1">
      <alignment horizontal="center" vertical="center"/>
    </xf>
    <xf numFmtId="0" fontId="10" fillId="13" borderId="24" xfId="0" applyFont="1" applyFill="1" applyBorder="1" applyAlignment="1" applyProtection="1">
      <alignment horizontal="left" vertical="center" wrapText="1" indent="1"/>
      <protection locked="0"/>
    </xf>
    <xf numFmtId="0" fontId="10" fillId="13" borderId="33" xfId="0" applyFont="1" applyFill="1" applyBorder="1" applyAlignment="1" applyProtection="1">
      <alignment horizontal="left" vertical="center" wrapText="1" indent="1"/>
      <protection locked="0"/>
    </xf>
    <xf numFmtId="0" fontId="10" fillId="13" borderId="23" xfId="0" applyFont="1" applyFill="1" applyBorder="1" applyAlignment="1" applyProtection="1">
      <alignment horizontal="left" vertical="center" wrapText="1" indent="1"/>
      <protection locked="0"/>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0" fillId="0" borderId="30" xfId="0" applyFont="1" applyBorder="1" applyAlignment="1" applyProtection="1">
      <alignment horizontal="left" vertical="center" indent="1"/>
      <protection locked="0"/>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7" xfId="0" applyFont="1" applyBorder="1" applyAlignment="1">
      <alignment horizontal="center" vertical="center"/>
    </xf>
    <xf numFmtId="0" fontId="13" fillId="0" borderId="24" xfId="0" applyFont="1" applyBorder="1" applyAlignment="1">
      <alignment horizontal="left" vertical="center" wrapText="1" indent="1"/>
    </xf>
    <xf numFmtId="0" fontId="13" fillId="0" borderId="33" xfId="0" applyFont="1" applyBorder="1" applyAlignment="1">
      <alignment horizontal="left" vertical="center" wrapText="1" indent="1"/>
    </xf>
    <xf numFmtId="0" fontId="13" fillId="0" borderId="23" xfId="0" applyFont="1" applyBorder="1" applyAlignment="1">
      <alignment horizontal="left" vertical="center" wrapText="1" indent="1"/>
    </xf>
    <xf numFmtId="0" fontId="13" fillId="0" borderId="29" xfId="0" applyFont="1" applyBorder="1" applyAlignment="1">
      <alignment horizontal="left" vertical="center" wrapText="1" inden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3" fillId="0" borderId="25" xfId="0" applyFont="1" applyBorder="1" applyAlignment="1">
      <alignment horizontal="center" vertical="center"/>
    </xf>
    <xf numFmtId="0" fontId="13" fillId="0" borderId="74" xfId="0" applyFont="1" applyBorder="1" applyAlignment="1">
      <alignment horizontal="center" vertical="center"/>
    </xf>
    <xf numFmtId="0" fontId="13" fillId="0" borderId="26" xfId="0" applyFont="1" applyBorder="1" applyAlignment="1">
      <alignment horizontal="center" vertical="center"/>
    </xf>
    <xf numFmtId="0" fontId="13" fillId="0" borderId="24" xfId="0" applyFont="1" applyBorder="1" applyAlignment="1">
      <alignment horizontal="left" vertical="center" indent="1"/>
    </xf>
    <xf numFmtId="0" fontId="13" fillId="0" borderId="33" xfId="0" applyFont="1" applyBorder="1" applyAlignment="1">
      <alignment horizontal="left" vertical="center" indent="1"/>
    </xf>
    <xf numFmtId="0" fontId="13" fillId="0" borderId="23" xfId="0" applyFont="1" applyBorder="1" applyAlignment="1">
      <alignment horizontal="left" vertical="center" indent="1"/>
    </xf>
    <xf numFmtId="0" fontId="13" fillId="0" borderId="29" xfId="0" applyFont="1" applyBorder="1" applyAlignment="1">
      <alignment horizontal="left" vertical="center" indent="1"/>
    </xf>
    <xf numFmtId="0" fontId="10" fillId="0" borderId="24" xfId="0" applyFont="1" applyBorder="1" applyAlignment="1">
      <alignment horizontal="left" vertical="center" indent="1"/>
    </xf>
    <xf numFmtId="0" fontId="10" fillId="0" borderId="33" xfId="0" applyFont="1" applyBorder="1" applyAlignment="1">
      <alignment horizontal="left" vertical="center" indent="1"/>
    </xf>
    <xf numFmtId="0" fontId="10" fillId="0" borderId="23" xfId="0" applyFont="1" applyBorder="1" applyAlignment="1">
      <alignment horizontal="left" vertical="center" indent="1"/>
    </xf>
    <xf numFmtId="0" fontId="10" fillId="0" borderId="29" xfId="0" applyFont="1" applyBorder="1" applyAlignment="1">
      <alignment horizontal="left" vertical="center" indent="1"/>
    </xf>
    <xf numFmtId="0" fontId="10" fillId="13" borderId="116" xfId="0" applyFont="1" applyFill="1" applyBorder="1" applyAlignment="1" applyProtection="1">
      <alignment horizontal="left" vertical="center" indent="1"/>
      <protection locked="0"/>
    </xf>
    <xf numFmtId="0" fontId="10" fillId="13" borderId="117" xfId="0" applyFont="1" applyFill="1" applyBorder="1" applyAlignment="1" applyProtection="1">
      <alignment horizontal="left" vertical="center" indent="1"/>
      <protection locked="0"/>
    </xf>
    <xf numFmtId="0" fontId="10" fillId="13" borderId="118" xfId="0" applyFont="1" applyFill="1" applyBorder="1" applyAlignment="1" applyProtection="1">
      <alignment horizontal="left" vertical="center" indent="1"/>
      <protection locked="0"/>
    </xf>
    <xf numFmtId="0" fontId="10" fillId="13" borderId="39" xfId="0" applyFont="1" applyFill="1" applyBorder="1" applyAlignment="1" applyProtection="1">
      <alignment horizontal="left" vertical="center" indent="1"/>
      <protection locked="0"/>
    </xf>
    <xf numFmtId="0" fontId="10" fillId="13" borderId="40" xfId="0" applyFont="1" applyFill="1" applyBorder="1" applyAlignment="1" applyProtection="1">
      <alignment horizontal="left" vertical="center" indent="1"/>
      <protection locked="0"/>
    </xf>
    <xf numFmtId="0" fontId="10" fillId="13" borderId="109" xfId="0" applyFont="1" applyFill="1" applyBorder="1" applyAlignment="1" applyProtection="1">
      <alignment horizontal="left" vertical="center" indent="1"/>
      <protection locked="0"/>
    </xf>
    <xf numFmtId="0" fontId="10" fillId="13" borderId="41" xfId="0" applyFont="1" applyFill="1" applyBorder="1" applyAlignment="1" applyProtection="1">
      <alignment horizontal="left" vertical="center" indent="1"/>
      <protection locked="0"/>
    </xf>
    <xf numFmtId="0" fontId="10" fillId="14" borderId="24" xfId="0" applyFont="1" applyFill="1" applyBorder="1" applyAlignment="1" applyProtection="1">
      <alignment horizontal="left" vertical="center" wrapText="1" indent="1"/>
      <protection locked="0"/>
    </xf>
    <xf numFmtId="0" fontId="10" fillId="14" borderId="33" xfId="0" applyFont="1" applyFill="1" applyBorder="1" applyAlignment="1" applyProtection="1">
      <alignment horizontal="left" vertical="center" wrapText="1" indent="1"/>
      <protection locked="0"/>
    </xf>
    <xf numFmtId="0" fontId="10" fillId="14" borderId="23" xfId="0" applyFont="1" applyFill="1" applyBorder="1" applyAlignment="1" applyProtection="1">
      <alignment horizontal="left" vertical="center" wrapText="1" indent="1"/>
      <protection locked="0"/>
    </xf>
    <xf numFmtId="0" fontId="10" fillId="14" borderId="29" xfId="0" applyFont="1" applyFill="1" applyBorder="1" applyAlignment="1" applyProtection="1">
      <alignment horizontal="left" vertical="center" wrapText="1" indent="1"/>
      <protection locked="0"/>
    </xf>
    <xf numFmtId="0" fontId="10" fillId="13" borderId="27" xfId="0" applyFont="1" applyFill="1" applyBorder="1" applyAlignment="1" applyProtection="1">
      <alignment horizontal="left" vertical="center" indent="1"/>
      <protection locked="0"/>
    </xf>
    <xf numFmtId="0" fontId="10" fillId="13" borderId="63" xfId="0" applyFont="1" applyFill="1" applyBorder="1" applyAlignment="1" applyProtection="1">
      <alignment horizontal="left" vertical="center" indent="1"/>
      <protection locked="0"/>
    </xf>
    <xf numFmtId="0" fontId="10" fillId="0" borderId="61" xfId="0" applyFont="1" applyBorder="1" applyAlignment="1">
      <alignment horizontal="left" vertical="center"/>
    </xf>
    <xf numFmtId="0" fontId="10" fillId="0" borderId="114" xfId="0" applyFont="1" applyBorder="1" applyAlignment="1">
      <alignment horizontal="left" vertical="center"/>
    </xf>
    <xf numFmtId="0" fontId="10" fillId="0" borderId="21" xfId="0" applyFont="1" applyBorder="1" applyAlignment="1">
      <alignment horizontal="left" vertical="center"/>
    </xf>
    <xf numFmtId="0" fontId="10" fillId="0" borderId="53" xfId="0" applyFont="1" applyBorder="1" applyAlignment="1">
      <alignment horizontal="center" vertical="center"/>
    </xf>
    <xf numFmtId="0" fontId="10" fillId="0" borderId="111"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112"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113" xfId="0" applyFont="1" applyBorder="1" applyAlignment="1">
      <alignment horizontal="center" vertical="center"/>
    </xf>
    <xf numFmtId="0" fontId="10" fillId="0" borderId="58" xfId="0" applyFont="1" applyBorder="1" applyAlignment="1">
      <alignment horizontal="center" vertical="center"/>
    </xf>
    <xf numFmtId="0" fontId="10" fillId="0" borderId="34" xfId="0" applyFont="1" applyBorder="1" applyAlignment="1">
      <alignment horizontal="center" vertical="center" wrapTex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15" borderId="74" xfId="0" applyFont="1" applyFill="1" applyBorder="1" applyAlignment="1">
      <alignment horizontal="center" vertical="center"/>
    </xf>
    <xf numFmtId="0" fontId="10" fillId="15" borderId="115" xfId="0" applyFont="1" applyFill="1" applyBorder="1" applyAlignment="1">
      <alignment horizontal="center" vertical="center"/>
    </xf>
    <xf numFmtId="0" fontId="10" fillId="15" borderId="75" xfId="0" applyFont="1" applyFill="1" applyBorder="1" applyAlignment="1">
      <alignment horizontal="center" vertical="center"/>
    </xf>
    <xf numFmtId="0" fontId="13" fillId="0" borderId="30" xfId="0" applyFont="1" applyBorder="1" applyAlignment="1">
      <alignment horizontal="left" vertical="center" indent="1"/>
    </xf>
    <xf numFmtId="0" fontId="13" fillId="0" borderId="32" xfId="0" applyFont="1" applyBorder="1" applyAlignment="1">
      <alignment horizontal="left" vertical="center" indent="1"/>
    </xf>
    <xf numFmtId="0" fontId="13" fillId="0" borderId="115" xfId="0" applyFont="1" applyBorder="1" applyAlignment="1">
      <alignment horizontal="center" vertical="center"/>
    </xf>
    <xf numFmtId="0" fontId="13" fillId="0" borderId="75" xfId="0" applyFont="1" applyBorder="1" applyAlignment="1">
      <alignment horizontal="center" vertical="center"/>
    </xf>
    <xf numFmtId="0" fontId="45" fillId="0" borderId="17" xfId="0" applyFont="1" applyBorder="1" applyAlignment="1">
      <alignment horizontal="center" vertical="center" textRotation="255"/>
    </xf>
    <xf numFmtId="0" fontId="45" fillId="0" borderId="22" xfId="0" applyFont="1" applyBorder="1" applyAlignment="1">
      <alignment horizontal="center" vertical="center" textRotation="255"/>
    </xf>
    <xf numFmtId="0" fontId="10" fillId="0" borderId="73" xfId="0" applyFont="1" applyBorder="1" applyAlignment="1">
      <alignment horizontal="center" vertical="center"/>
    </xf>
    <xf numFmtId="0" fontId="9" fillId="0" borderId="34" xfId="0" applyFont="1" applyBorder="1" applyAlignment="1">
      <alignment horizontal="center" vertical="center"/>
    </xf>
    <xf numFmtId="0" fontId="10" fillId="0" borderId="139" xfId="0" applyFont="1" applyBorder="1" applyAlignment="1">
      <alignment horizontal="center" vertical="center"/>
    </xf>
    <xf numFmtId="0" fontId="10" fillId="0" borderId="128" xfId="0" applyFont="1" applyBorder="1" applyAlignment="1">
      <alignment horizontal="center" vertical="center"/>
    </xf>
    <xf numFmtId="0" fontId="10" fillId="0" borderId="140"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20" fillId="0" borderId="22" xfId="0" applyFont="1" applyBorder="1" applyAlignment="1">
      <alignment horizontal="center" vertical="center" wrapText="1"/>
    </xf>
    <xf numFmtId="0" fontId="20" fillId="0" borderId="34" xfId="0" applyFont="1" applyBorder="1" applyAlignment="1">
      <alignment horizontal="center" vertical="center" wrapText="1"/>
    </xf>
    <xf numFmtId="0" fontId="10" fillId="13" borderId="127" xfId="0" applyFont="1" applyFill="1" applyBorder="1" applyAlignment="1" applyProtection="1">
      <alignment horizontal="left" vertical="center" indent="1"/>
      <protection locked="0"/>
    </xf>
    <xf numFmtId="0" fontId="10" fillId="13" borderId="122" xfId="0" applyFont="1" applyFill="1" applyBorder="1" applyAlignment="1" applyProtection="1">
      <alignment horizontal="left" vertical="center" indent="1"/>
      <protection locked="0"/>
    </xf>
    <xf numFmtId="0" fontId="10" fillId="13" borderId="52" xfId="0" applyFont="1" applyFill="1" applyBorder="1" applyAlignment="1" applyProtection="1">
      <alignment horizontal="left" vertical="center" indent="1"/>
      <protection locked="0"/>
    </xf>
    <xf numFmtId="0" fontId="10" fillId="13" borderId="107" xfId="0" applyFont="1" applyFill="1" applyBorder="1" applyAlignment="1" applyProtection="1">
      <alignment horizontal="left" vertical="center" indent="1"/>
      <protection locked="0"/>
    </xf>
    <xf numFmtId="0" fontId="10" fillId="0" borderId="17" xfId="0" applyFont="1" applyBorder="1" applyAlignment="1">
      <alignment horizontal="center" vertical="center" wrapText="1"/>
    </xf>
    <xf numFmtId="0" fontId="10" fillId="14" borderId="135" xfId="0" applyFont="1" applyFill="1" applyBorder="1" applyAlignment="1" applyProtection="1">
      <alignment horizontal="left" vertical="center" indent="1"/>
      <protection locked="0"/>
    </xf>
    <xf numFmtId="0" fontId="10" fillId="14" borderId="136" xfId="0" applyFont="1" applyFill="1" applyBorder="1" applyAlignment="1" applyProtection="1">
      <alignment horizontal="left" vertical="center" indent="1"/>
      <protection locked="0"/>
    </xf>
    <xf numFmtId="0" fontId="10" fillId="14" borderId="137" xfId="0" applyFont="1" applyFill="1" applyBorder="1" applyAlignment="1" applyProtection="1">
      <alignment horizontal="left" vertical="center" indent="1"/>
      <protection locked="0"/>
    </xf>
    <xf numFmtId="0" fontId="10" fillId="14" borderId="138" xfId="0" applyFont="1" applyFill="1" applyBorder="1" applyAlignment="1" applyProtection="1">
      <alignment horizontal="left" vertical="center" indent="1"/>
      <protection locked="0"/>
    </xf>
    <xf numFmtId="0" fontId="10" fillId="13" borderId="36" xfId="0" applyFont="1" applyFill="1" applyBorder="1" applyAlignment="1" applyProtection="1">
      <alignment horizontal="left" vertical="center" indent="1"/>
      <protection locked="0"/>
    </xf>
    <xf numFmtId="0" fontId="10" fillId="13" borderId="46" xfId="0" applyFont="1" applyFill="1" applyBorder="1" applyAlignment="1" applyProtection="1">
      <alignment horizontal="left" vertical="center" indent="1"/>
      <protection locked="0"/>
    </xf>
    <xf numFmtId="0" fontId="10" fillId="13" borderId="35" xfId="0" applyFont="1" applyFill="1" applyBorder="1" applyAlignment="1" applyProtection="1">
      <alignment horizontal="left" vertical="center" indent="1"/>
      <protection locked="0"/>
    </xf>
    <xf numFmtId="0" fontId="10" fillId="13" borderId="47" xfId="0" applyFont="1" applyFill="1" applyBorder="1" applyAlignment="1" applyProtection="1">
      <alignment horizontal="left" vertical="center" indent="1"/>
      <protection locked="0"/>
    </xf>
    <xf numFmtId="0" fontId="10" fillId="0" borderId="22" xfId="0" applyFont="1" applyBorder="1" applyAlignment="1">
      <alignment horizontal="left" vertical="center" wrapText="1" indent="1"/>
    </xf>
    <xf numFmtId="0" fontId="10" fillId="0" borderId="33" xfId="0" applyFont="1" applyBorder="1" applyAlignment="1">
      <alignment horizontal="left" vertical="center" wrapText="1" indent="1"/>
    </xf>
    <xf numFmtId="0" fontId="10" fillId="0" borderId="34" xfId="0" applyFont="1" applyBorder="1" applyAlignment="1">
      <alignment horizontal="left" vertical="center" wrapText="1" indent="1"/>
    </xf>
    <xf numFmtId="0" fontId="10" fillId="0" borderId="46"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20" xfId="0" applyFont="1" applyBorder="1" applyAlignment="1">
      <alignment horizontal="left" vertical="center" wrapText="1" indent="1"/>
    </xf>
    <xf numFmtId="0" fontId="10" fillId="0" borderId="18" xfId="0" applyFont="1" applyBorder="1" applyAlignment="1">
      <alignment horizontal="left" vertical="center" wrapText="1" indent="1"/>
    </xf>
    <xf numFmtId="0" fontId="10" fillId="0" borderId="23" xfId="0" applyFont="1" applyBorder="1" applyAlignment="1">
      <alignment horizontal="left" vertical="center" wrapText="1" indent="1"/>
    </xf>
    <xf numFmtId="0" fontId="10" fillId="13" borderId="48" xfId="0" applyFont="1" applyFill="1" applyBorder="1" applyAlignment="1" applyProtection="1">
      <alignment horizontal="left" vertical="center" indent="1"/>
      <protection locked="0"/>
    </xf>
    <xf numFmtId="0" fontId="10" fillId="13" borderId="114" xfId="0" applyFont="1" applyFill="1" applyBorder="1" applyAlignment="1" applyProtection="1">
      <alignment horizontal="left" vertical="center" indent="1"/>
      <protection locked="0"/>
    </xf>
    <xf numFmtId="0" fontId="10" fillId="13" borderId="120" xfId="0" applyFont="1" applyFill="1" applyBorder="1" applyAlignment="1" applyProtection="1">
      <alignment horizontal="left" vertical="center" indent="1"/>
      <protection locked="0"/>
    </xf>
    <xf numFmtId="0" fontId="10" fillId="15" borderId="74" xfId="0" applyFont="1" applyFill="1" applyBorder="1" applyAlignment="1">
      <alignment horizontal="center" vertical="center" wrapText="1"/>
    </xf>
    <xf numFmtId="0" fontId="10" fillId="15" borderId="115" xfId="0" applyFont="1" applyFill="1" applyBorder="1" applyAlignment="1">
      <alignment horizontal="center" vertical="center" wrapText="1"/>
    </xf>
    <xf numFmtId="0" fontId="10" fillId="15" borderId="75" xfId="0" applyFont="1" applyFill="1" applyBorder="1" applyAlignment="1">
      <alignment horizontal="center" vertical="center" wrapText="1"/>
    </xf>
    <xf numFmtId="0" fontId="10" fillId="13" borderId="27" xfId="0" applyFont="1" applyFill="1" applyBorder="1" applyAlignment="1" applyProtection="1">
      <alignment horizontal="left" vertical="center" wrapText="1" indent="1"/>
      <protection locked="0"/>
    </xf>
    <xf numFmtId="0" fontId="10" fillId="13" borderId="63" xfId="0" applyFont="1" applyFill="1" applyBorder="1" applyAlignment="1" applyProtection="1">
      <alignment horizontal="left" vertical="center" wrapText="1" indent="1"/>
      <protection locked="0"/>
    </xf>
    <xf numFmtId="0" fontId="10" fillId="0" borderId="35" xfId="0" applyFont="1" applyBorder="1" applyAlignment="1">
      <alignment horizontal="left" vertical="center" wrapText="1" indent="1"/>
    </xf>
    <xf numFmtId="0" fontId="10" fillId="14" borderId="29" xfId="0" applyFont="1" applyFill="1" applyBorder="1" applyAlignment="1" applyProtection="1">
      <alignment horizontal="center" vertical="center"/>
      <protection locked="0"/>
    </xf>
    <xf numFmtId="0" fontId="10" fillId="14" borderId="47" xfId="0" applyFont="1" applyFill="1" applyBorder="1" applyAlignment="1" applyProtection="1">
      <alignment horizontal="center" vertical="center"/>
      <protection locked="0"/>
    </xf>
    <xf numFmtId="0" fontId="10" fillId="13" borderId="29"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9" xfId="0" applyFont="1" applyBorder="1" applyAlignment="1">
      <alignment horizontal="center" vertical="center" wrapText="1"/>
    </xf>
    <xf numFmtId="0" fontId="10" fillId="15" borderId="132" xfId="0" applyFont="1" applyFill="1" applyBorder="1" applyAlignment="1">
      <alignment horizontal="center" vertical="center"/>
    </xf>
    <xf numFmtId="0" fontId="10" fillId="15" borderId="131" xfId="0" applyFont="1" applyFill="1" applyBorder="1" applyAlignment="1">
      <alignment horizontal="center" vertical="center"/>
    </xf>
    <xf numFmtId="0" fontId="10" fillId="15" borderId="33" xfId="0" applyFont="1" applyFill="1" applyBorder="1" applyAlignment="1">
      <alignment horizontal="center" vertical="center" wrapText="1"/>
    </xf>
    <xf numFmtId="0" fontId="10" fillId="15" borderId="33" xfId="0" applyFont="1" applyFill="1" applyBorder="1" applyAlignment="1">
      <alignment horizontal="center" vertical="center"/>
    </xf>
    <xf numFmtId="0" fontId="10" fillId="0" borderId="74" xfId="0" applyFont="1" applyBorder="1" applyAlignment="1">
      <alignment horizontal="left" vertical="center" indent="1"/>
    </xf>
    <xf numFmtId="0" fontId="10" fillId="0" borderId="115" xfId="0" applyFont="1" applyBorder="1" applyAlignment="1">
      <alignment horizontal="left" vertical="center" indent="1"/>
    </xf>
    <xf numFmtId="0" fontId="10" fillId="0" borderId="75" xfId="0" applyFont="1" applyBorder="1" applyAlignment="1">
      <alignment horizontal="left" vertical="center" indent="1"/>
    </xf>
    <xf numFmtId="0" fontId="17" fillId="0" borderId="124" xfId="0" applyFont="1" applyBorder="1" applyAlignment="1" applyProtection="1">
      <alignment horizontal="left" vertical="center" wrapText="1" indent="1"/>
      <protection locked="0"/>
    </xf>
    <xf numFmtId="0" fontId="17" fillId="0" borderId="114" xfId="0" applyFont="1" applyBorder="1" applyAlignment="1" applyProtection="1">
      <alignment horizontal="left" vertical="center" wrapText="1" indent="1"/>
      <protection locked="0"/>
    </xf>
    <xf numFmtId="0" fontId="17" fillId="0" borderId="120" xfId="0" applyFont="1" applyBorder="1" applyAlignment="1" applyProtection="1">
      <alignment horizontal="left" vertical="center" wrapText="1" indent="1"/>
      <protection locked="0"/>
    </xf>
    <xf numFmtId="0" fontId="17" fillId="0" borderId="125" xfId="0" applyFont="1" applyBorder="1" applyAlignment="1" applyProtection="1">
      <alignment horizontal="left" vertical="center" wrapText="1" indent="1"/>
      <protection locked="0"/>
    </xf>
    <xf numFmtId="0" fontId="17" fillId="0" borderId="32" xfId="0" applyFont="1" applyBorder="1" applyAlignment="1" applyProtection="1">
      <alignment horizontal="left" vertical="center" wrapText="1" indent="1"/>
      <protection locked="0"/>
    </xf>
    <xf numFmtId="0" fontId="17" fillId="0" borderId="63" xfId="0" applyFont="1" applyBorder="1" applyAlignment="1" applyProtection="1">
      <alignment horizontal="left" vertical="center" wrapText="1" indent="1"/>
      <protection locked="0"/>
    </xf>
    <xf numFmtId="0" fontId="17" fillId="0" borderId="126" xfId="0" applyFont="1" applyBorder="1" applyAlignment="1" applyProtection="1">
      <alignment horizontal="left" vertical="center" wrapText="1" indent="1"/>
      <protection locked="0"/>
    </xf>
    <xf numFmtId="0" fontId="17" fillId="0" borderId="69" xfId="0" applyFont="1" applyBorder="1" applyAlignment="1" applyProtection="1">
      <alignment horizontal="left" vertical="center" wrapText="1" indent="1"/>
      <protection locked="0"/>
    </xf>
    <xf numFmtId="0" fontId="17" fillId="0" borderId="70" xfId="0" applyFont="1" applyBorder="1" applyAlignment="1" applyProtection="1">
      <alignment horizontal="left" vertical="center" wrapText="1" indent="1"/>
      <protection locked="0"/>
    </xf>
    <xf numFmtId="0" fontId="10" fillId="15" borderId="53" xfId="0" applyFont="1" applyFill="1" applyBorder="1" applyAlignment="1">
      <alignment horizontal="center" vertical="center" wrapText="1"/>
    </xf>
    <xf numFmtId="0" fontId="10" fillId="15" borderId="111" xfId="0" applyFont="1" applyFill="1" applyBorder="1" applyAlignment="1">
      <alignment horizontal="center" vertical="center" wrapText="1"/>
    </xf>
    <xf numFmtId="0" fontId="10" fillId="15" borderId="54" xfId="0" applyFont="1" applyFill="1" applyBorder="1" applyAlignment="1">
      <alignment horizontal="center" vertical="center" wrapText="1"/>
    </xf>
    <xf numFmtId="0" fontId="10" fillId="15" borderId="55" xfId="0" applyFont="1" applyFill="1" applyBorder="1" applyAlignment="1">
      <alignment horizontal="center" vertical="center" wrapText="1"/>
    </xf>
    <xf numFmtId="0" fontId="10" fillId="15" borderId="112" xfId="0" applyFont="1" applyFill="1" applyBorder="1" applyAlignment="1">
      <alignment horizontal="center" vertical="center" wrapText="1"/>
    </xf>
    <xf numFmtId="0" fontId="10" fillId="15" borderId="56" xfId="0" applyFont="1" applyFill="1" applyBorder="1" applyAlignment="1">
      <alignment horizontal="center" vertical="center" wrapText="1"/>
    </xf>
    <xf numFmtId="0" fontId="10" fillId="15" borderId="128" xfId="0" applyFont="1" applyFill="1" applyBorder="1" applyAlignment="1">
      <alignment horizontal="center" vertical="center" wrapText="1"/>
    </xf>
    <xf numFmtId="0" fontId="10" fillId="15" borderId="129" xfId="0" applyFont="1" applyFill="1" applyBorder="1" applyAlignment="1">
      <alignment horizontal="center" vertical="center" wrapText="1"/>
    </xf>
    <xf numFmtId="0" fontId="10" fillId="15" borderId="130" xfId="0" applyFont="1" applyFill="1" applyBorder="1" applyAlignment="1">
      <alignment horizontal="center" vertical="center" wrapText="1"/>
    </xf>
    <xf numFmtId="0" fontId="13" fillId="0" borderId="19" xfId="0" applyFont="1" applyBorder="1" applyAlignment="1">
      <alignment horizontal="left" vertical="center" indent="1"/>
    </xf>
    <xf numFmtId="0" fontId="13" fillId="0" borderId="20" xfId="0" applyFont="1" applyBorder="1" applyAlignment="1">
      <alignment horizontal="left" vertical="center" indent="1"/>
    </xf>
    <xf numFmtId="0" fontId="13" fillId="0" borderId="18" xfId="0" applyFont="1" applyBorder="1" applyAlignment="1">
      <alignment horizontal="left" vertical="center" indent="1"/>
    </xf>
    <xf numFmtId="0" fontId="13" fillId="0" borderId="21" xfId="0" applyFont="1" applyBorder="1" applyAlignment="1">
      <alignment horizontal="left" vertical="center" indent="1"/>
    </xf>
    <xf numFmtId="0" fontId="13" fillId="0" borderId="30" xfId="0" applyFont="1" applyBorder="1" applyAlignment="1">
      <alignment horizontal="left" vertical="center" wrapText="1" indent="1"/>
    </xf>
    <xf numFmtId="0" fontId="13" fillId="0" borderId="32" xfId="0" applyFont="1" applyBorder="1" applyAlignment="1">
      <alignment horizontal="left" vertical="center" wrapText="1" indent="1"/>
    </xf>
    <xf numFmtId="0" fontId="13" fillId="0" borderId="62" xfId="0" applyFont="1" applyBorder="1" applyAlignment="1">
      <alignment horizontal="left" vertical="center" indent="1"/>
    </xf>
    <xf numFmtId="0" fontId="13" fillId="0" borderId="63" xfId="0" applyFont="1" applyBorder="1" applyAlignment="1">
      <alignment horizontal="left" vertical="center" indent="1"/>
    </xf>
    <xf numFmtId="0" fontId="13" fillId="0" borderId="68" xfId="0" applyFont="1" applyBorder="1" applyAlignment="1">
      <alignment horizontal="left" vertical="center" indent="1"/>
    </xf>
    <xf numFmtId="0" fontId="13" fillId="0" borderId="69" xfId="0" applyFont="1" applyBorder="1" applyAlignment="1">
      <alignment horizontal="left" vertical="center" indent="1"/>
    </xf>
    <xf numFmtId="0" fontId="13" fillId="0" borderId="70" xfId="0" applyFont="1" applyBorder="1" applyAlignment="1">
      <alignment horizontal="left" vertical="center" indent="1"/>
    </xf>
    <xf numFmtId="0" fontId="13" fillId="0" borderId="116" xfId="0" applyFont="1" applyBorder="1" applyAlignment="1" applyProtection="1">
      <alignment horizontal="left" vertical="center" indent="1"/>
      <protection locked="0"/>
    </xf>
    <xf numFmtId="0" fontId="13" fillId="0" borderId="117" xfId="0" applyFont="1" applyBorder="1" applyAlignment="1" applyProtection="1">
      <alignment horizontal="left" vertical="center" indent="1"/>
      <protection locked="0"/>
    </xf>
    <xf numFmtId="0" fontId="13" fillId="0" borderId="118" xfId="0" applyFont="1" applyBorder="1" applyAlignment="1" applyProtection="1">
      <alignment horizontal="left" vertical="center" indent="1"/>
      <protection locked="0"/>
    </xf>
    <xf numFmtId="0" fontId="13" fillId="0" borderId="39" xfId="0" applyFont="1" applyBorder="1" applyAlignment="1">
      <alignment horizontal="left" vertical="center" indent="1"/>
    </xf>
    <xf numFmtId="0" fontId="13" fillId="0" borderId="40" xfId="0" applyFont="1" applyBorder="1" applyAlignment="1">
      <alignment horizontal="left" vertical="center" indent="1"/>
    </xf>
    <xf numFmtId="0" fontId="13" fillId="0" borderId="109" xfId="0" applyFont="1" applyBorder="1" applyAlignment="1">
      <alignment horizontal="left" vertical="center" indent="1"/>
    </xf>
    <xf numFmtId="0" fontId="13" fillId="0" borderId="41" xfId="0" applyFont="1" applyBorder="1" applyAlignment="1">
      <alignment horizontal="left" vertical="center" indent="1"/>
    </xf>
    <xf numFmtId="0" fontId="13" fillId="0" borderId="27" xfId="0" applyFont="1" applyBorder="1" applyAlignment="1">
      <alignment horizontal="left" vertical="center" indent="1"/>
    </xf>
    <xf numFmtId="0" fontId="13" fillId="0" borderId="37" xfId="0" applyFont="1" applyBorder="1" applyAlignment="1">
      <alignment horizontal="center" vertical="center"/>
    </xf>
    <xf numFmtId="0" fontId="13" fillId="0" borderId="110" xfId="0" applyFont="1" applyBorder="1" applyAlignment="1">
      <alignment horizontal="center" vertical="center"/>
    </xf>
    <xf numFmtId="0" fontId="13" fillId="0" borderId="38" xfId="0" applyFont="1" applyBorder="1" applyAlignment="1">
      <alignment horizontal="center" vertical="center"/>
    </xf>
    <xf numFmtId="0" fontId="13" fillId="0" borderId="27" xfId="0" applyFont="1" applyBorder="1" applyAlignment="1">
      <alignment horizontal="left" vertical="center" wrapText="1" indent="1"/>
    </xf>
    <xf numFmtId="0" fontId="13" fillId="0" borderId="63" xfId="0" applyFont="1" applyBorder="1" applyAlignment="1">
      <alignment horizontal="left" vertical="center" wrapText="1" indent="1"/>
    </xf>
    <xf numFmtId="0" fontId="10" fillId="0" borderId="53"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24" xfId="0" applyFont="1" applyBorder="1" applyAlignment="1">
      <alignment horizontal="left" vertical="center" wrapText="1" indent="1"/>
    </xf>
    <xf numFmtId="0" fontId="13" fillId="0" borderId="74"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127" xfId="0" applyFont="1" applyBorder="1" applyAlignment="1">
      <alignment horizontal="left" vertical="center" indent="1"/>
    </xf>
    <xf numFmtId="0" fontId="13" fillId="0" borderId="122" xfId="0" applyFont="1" applyBorder="1" applyAlignment="1">
      <alignment horizontal="left" vertical="center" indent="1"/>
    </xf>
    <xf numFmtId="0" fontId="13" fillId="0" borderId="52" xfId="0" applyFont="1" applyBorder="1" applyAlignment="1">
      <alignment horizontal="left" vertical="center" indent="1"/>
    </xf>
    <xf numFmtId="0" fontId="13" fillId="0" borderId="107" xfId="0" applyFont="1" applyBorder="1" applyAlignment="1">
      <alignment horizontal="left" vertical="center" indent="1"/>
    </xf>
    <xf numFmtId="0" fontId="13" fillId="0" borderId="36" xfId="0" applyFont="1" applyBorder="1" applyAlignment="1">
      <alignment horizontal="left" vertical="center" indent="1"/>
    </xf>
    <xf numFmtId="0" fontId="13" fillId="0" borderId="46" xfId="0" applyFont="1" applyBorder="1" applyAlignment="1">
      <alignment horizontal="left" vertical="center" indent="1"/>
    </xf>
    <xf numFmtId="0" fontId="13" fillId="0" borderId="35" xfId="0" applyFont="1" applyBorder="1" applyAlignment="1">
      <alignment horizontal="left" vertical="center" indent="1"/>
    </xf>
    <xf numFmtId="0" fontId="13" fillId="0" borderId="47" xfId="0" applyFont="1" applyBorder="1" applyAlignment="1">
      <alignment horizontal="left" vertical="center" indent="1"/>
    </xf>
    <xf numFmtId="0" fontId="10" fillId="0" borderId="132" xfId="0" applyFont="1" applyBorder="1" applyAlignment="1">
      <alignment horizontal="center" vertical="center"/>
    </xf>
    <xf numFmtId="0" fontId="10" fillId="0" borderId="131" xfId="0" applyFont="1" applyBorder="1" applyAlignment="1">
      <alignment horizontal="center" vertical="center"/>
    </xf>
    <xf numFmtId="0" fontId="10" fillId="0" borderId="33" xfId="0" applyFont="1" applyBorder="1" applyAlignment="1">
      <alignment horizontal="center" vertical="center" wrapText="1"/>
    </xf>
    <xf numFmtId="0" fontId="10"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47" xfId="0" applyFont="1" applyBorder="1" applyAlignment="1">
      <alignment horizontal="center" vertical="center"/>
    </xf>
    <xf numFmtId="0" fontId="11" fillId="12" borderId="0" xfId="0" applyFont="1" applyFill="1" applyAlignment="1">
      <alignment horizontal="center" vertical="center"/>
    </xf>
    <xf numFmtId="0" fontId="13" fillId="0" borderId="48" xfId="0" applyFont="1" applyBorder="1" applyAlignment="1">
      <alignment horizontal="left" vertical="center" indent="1"/>
    </xf>
    <xf numFmtId="0" fontId="13" fillId="0" borderId="114" xfId="0" applyFont="1" applyBorder="1" applyAlignment="1">
      <alignment horizontal="left" vertical="center" indent="1"/>
    </xf>
    <xf numFmtId="0" fontId="13" fillId="0" borderId="120" xfId="0" applyFont="1" applyBorder="1" applyAlignment="1">
      <alignment horizontal="left" vertical="center" indent="1"/>
    </xf>
    <xf numFmtId="0" fontId="10" fillId="0" borderId="135" xfId="0" applyFont="1" applyBorder="1" applyAlignment="1">
      <alignment horizontal="left" vertical="center" indent="1"/>
    </xf>
    <xf numFmtId="0" fontId="10" fillId="0" borderId="136" xfId="0" applyFont="1" applyBorder="1" applyAlignment="1">
      <alignment horizontal="left" vertical="center" indent="1"/>
    </xf>
    <xf numFmtId="0" fontId="10" fillId="0" borderId="137" xfId="0" applyFont="1" applyBorder="1" applyAlignment="1">
      <alignment horizontal="left" vertical="center" indent="1"/>
    </xf>
    <xf numFmtId="0" fontId="10" fillId="0" borderId="138" xfId="0" applyFont="1" applyBorder="1" applyAlignment="1">
      <alignment horizontal="left" vertical="center" indent="1"/>
    </xf>
    <xf numFmtId="0" fontId="13" fillId="0" borderId="124" xfId="0" applyFont="1" applyBorder="1" applyAlignment="1">
      <alignment horizontal="left" vertical="center" wrapText="1" indent="1"/>
    </xf>
    <xf numFmtId="0" fontId="13" fillId="0" borderId="114" xfId="0" applyFont="1" applyBorder="1" applyAlignment="1">
      <alignment horizontal="left" vertical="center" wrapText="1" indent="1"/>
    </xf>
    <xf numFmtId="0" fontId="13" fillId="0" borderId="120" xfId="0" applyFont="1" applyBorder="1" applyAlignment="1">
      <alignment horizontal="left" vertical="center" wrapText="1" indent="1"/>
    </xf>
    <xf numFmtId="0" fontId="13" fillId="0" borderId="125" xfId="0" applyFont="1" applyBorder="1" applyAlignment="1">
      <alignment horizontal="left" vertical="center" wrapText="1" indent="1"/>
    </xf>
    <xf numFmtId="0" fontId="13" fillId="0" borderId="74" xfId="0" applyFont="1" applyBorder="1" applyAlignment="1">
      <alignment horizontal="left" vertical="center" indent="1"/>
    </xf>
    <xf numFmtId="0" fontId="13" fillId="0" borderId="115" xfId="0" applyFont="1" applyBorder="1" applyAlignment="1">
      <alignment horizontal="left" vertical="center" indent="1"/>
    </xf>
    <xf numFmtId="0" fontId="13" fillId="0" borderId="75" xfId="0" applyFont="1" applyBorder="1" applyAlignment="1">
      <alignment horizontal="left" vertical="center" indent="1"/>
    </xf>
    <xf numFmtId="0" fontId="13" fillId="0" borderId="126" xfId="0" applyFont="1" applyBorder="1" applyAlignment="1">
      <alignment horizontal="left" vertical="center" wrapText="1" indent="1"/>
    </xf>
    <xf numFmtId="0" fontId="13" fillId="0" borderId="69" xfId="0" applyFont="1" applyBorder="1" applyAlignment="1">
      <alignment horizontal="left" vertical="center" wrapText="1" indent="1"/>
    </xf>
    <xf numFmtId="0" fontId="13" fillId="0" borderId="70" xfId="0" applyFont="1" applyBorder="1" applyAlignment="1">
      <alignment horizontal="left" vertical="center" wrapText="1" indent="1"/>
    </xf>
    <xf numFmtId="0" fontId="25" fillId="0" borderId="85" xfId="4" applyFont="1" applyBorder="1" applyAlignment="1">
      <alignment horizontal="center" vertical="center"/>
    </xf>
    <xf numFmtId="0" fontId="25" fillId="0" borderId="86" xfId="4" applyFont="1" applyBorder="1" applyAlignment="1">
      <alignment horizontal="center" vertical="center"/>
    </xf>
    <xf numFmtId="0" fontId="26" fillId="0" borderId="0" xfId="4" applyFont="1" applyAlignment="1">
      <alignment horizontal="center" vertical="center"/>
    </xf>
    <xf numFmtId="0" fontId="30" fillId="0" borderId="4" xfId="4" applyFont="1" applyBorder="1" applyAlignment="1">
      <alignment horizontal="center" vertical="center"/>
    </xf>
    <xf numFmtId="0" fontId="30" fillId="0" borderId="5" xfId="4" applyFont="1" applyBorder="1" applyAlignment="1">
      <alignment horizontal="center" vertical="center"/>
    </xf>
    <xf numFmtId="0" fontId="30" fillId="0" borderId="2" xfId="4" applyFont="1" applyBorder="1" applyAlignment="1">
      <alignment horizontal="center" vertical="center"/>
    </xf>
    <xf numFmtId="0" fontId="30" fillId="0" borderId="13" xfId="4" applyFont="1" applyBorder="1" applyAlignment="1">
      <alignment horizontal="center" vertical="center"/>
    </xf>
    <xf numFmtId="0" fontId="30" fillId="0" borderId="14" xfId="4" applyFont="1" applyBorder="1" applyAlignment="1">
      <alignment horizontal="center" vertical="center"/>
    </xf>
    <xf numFmtId="0" fontId="30" fillId="15" borderId="91" xfId="4" applyFont="1" applyFill="1" applyBorder="1" applyAlignment="1">
      <alignment horizontal="center" vertical="center"/>
    </xf>
    <xf numFmtId="0" fontId="30" fillId="15" borderId="92" xfId="4" applyFont="1" applyFill="1" applyBorder="1" applyAlignment="1">
      <alignment horizontal="center" vertical="center"/>
    </xf>
    <xf numFmtId="176" fontId="30" fillId="0" borderId="4" xfId="4" applyNumberFormat="1" applyFont="1" applyBorder="1" applyAlignment="1">
      <alignment horizontal="left" vertical="center" shrinkToFit="1"/>
    </xf>
    <xf numFmtId="176" fontId="30" fillId="0" borderId="5" xfId="4" applyNumberFormat="1" applyFont="1" applyBorder="1" applyAlignment="1">
      <alignment horizontal="left" vertical="center" shrinkToFit="1"/>
    </xf>
    <xf numFmtId="176" fontId="30" fillId="0" borderId="6" xfId="4" applyNumberFormat="1" applyFont="1" applyBorder="1" applyAlignment="1">
      <alignment horizontal="left" vertical="center" shrinkToFit="1"/>
    </xf>
    <xf numFmtId="38" fontId="30" fillId="0" borderId="4" xfId="6" applyFont="1" applyBorder="1" applyAlignment="1" applyProtection="1">
      <alignment horizontal="right" vertical="center" shrinkToFit="1"/>
    </xf>
    <xf numFmtId="38" fontId="30" fillId="0" borderId="5" xfId="6" applyFont="1" applyBorder="1" applyAlignment="1" applyProtection="1">
      <alignment horizontal="right" vertical="center" shrinkToFit="1"/>
    </xf>
    <xf numFmtId="0" fontId="30" fillId="0" borderId="4" xfId="4" applyFont="1" applyBorder="1" applyAlignment="1">
      <alignment horizontal="center" vertical="center" shrinkToFit="1"/>
    </xf>
    <xf numFmtId="0" fontId="30" fillId="0" borderId="6" xfId="4" applyFont="1" applyBorder="1" applyAlignment="1">
      <alignment horizontal="center" vertical="center" shrinkToFit="1"/>
    </xf>
    <xf numFmtId="0" fontId="30" fillId="0" borderId="5" xfId="4" applyFont="1" applyBorder="1" applyAlignment="1">
      <alignment horizontal="center" vertical="center" shrinkToFit="1"/>
    </xf>
    <xf numFmtId="0" fontId="34" fillId="0" borderId="88" xfId="4" applyFont="1" applyBorder="1" applyAlignment="1">
      <alignment horizontal="right" vertical="center"/>
    </xf>
    <xf numFmtId="0" fontId="30" fillId="0" borderId="85" xfId="4" applyFont="1" applyBorder="1" applyAlignment="1">
      <alignment horizontal="center" vertical="center"/>
    </xf>
    <xf numFmtId="0" fontId="30" fillId="0" borderId="89" xfId="4" applyFont="1" applyBorder="1" applyAlignment="1">
      <alignment horizontal="center" vertical="center"/>
    </xf>
    <xf numFmtId="0" fontId="30" fillId="0" borderId="90" xfId="4" applyFont="1" applyBorder="1" applyAlignment="1">
      <alignment horizontal="left" vertical="center"/>
    </xf>
    <xf numFmtId="0" fontId="30" fillId="0" borderId="89" xfId="4" applyFont="1" applyBorder="1" applyAlignment="1">
      <alignment horizontal="left" vertical="center"/>
    </xf>
    <xf numFmtId="0" fontId="30" fillId="0" borderId="86" xfId="4" applyFont="1" applyBorder="1" applyAlignment="1">
      <alignment horizontal="left"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5" xfId="4" applyFont="1" applyBorder="1" applyAlignment="1">
      <alignment horizontal="left" vertical="center" shrinkToFit="1"/>
    </xf>
    <xf numFmtId="0" fontId="30" fillId="0" borderId="6" xfId="4" applyFont="1" applyBorder="1" applyAlignment="1">
      <alignment horizontal="left" vertical="center" shrinkToFit="1"/>
    </xf>
    <xf numFmtId="0" fontId="35" fillId="0" borderId="4" xfId="4" applyFont="1" applyBorder="1" applyAlignment="1">
      <alignment horizontal="left" vertical="center" wrapText="1"/>
    </xf>
    <xf numFmtId="0" fontId="35" fillId="0" borderId="5" xfId="4" applyFont="1" applyBorder="1" applyAlignment="1">
      <alignment horizontal="left" vertical="center" wrapText="1"/>
    </xf>
    <xf numFmtId="0" fontId="35" fillId="0" borderId="5" xfId="4" applyFont="1" applyBorder="1" applyAlignment="1">
      <alignment horizontal="left" vertical="center"/>
    </xf>
    <xf numFmtId="0" fontId="35" fillId="0" borderId="6" xfId="4" applyFont="1" applyBorder="1" applyAlignment="1">
      <alignment horizontal="left" vertical="center"/>
    </xf>
    <xf numFmtId="0" fontId="30" fillId="15" borderId="93" xfId="4" applyFont="1" applyFill="1" applyBorder="1" applyAlignment="1">
      <alignment horizontal="center" vertical="center" shrinkToFit="1"/>
    </xf>
    <xf numFmtId="0" fontId="30" fillId="0" borderId="93" xfId="4" applyFont="1" applyBorder="1" applyAlignment="1">
      <alignment horizontal="center" vertical="center" shrinkToFit="1"/>
    </xf>
    <xf numFmtId="0" fontId="30" fillId="0" borderId="94" xfId="4" applyFont="1" applyBorder="1" applyAlignment="1">
      <alignment horizontal="center" vertical="center" shrinkToFit="1"/>
    </xf>
    <xf numFmtId="0" fontId="30" fillId="0" borderId="85" xfId="4" applyFont="1" applyBorder="1" applyAlignment="1">
      <alignment horizontal="center" vertical="center" wrapText="1"/>
    </xf>
    <xf numFmtId="0" fontId="35" fillId="0" borderId="90" xfId="4" applyFont="1" applyBorder="1" applyAlignment="1" applyProtection="1">
      <alignment horizontal="left" vertical="center" wrapText="1"/>
      <protection locked="0" hidden="1"/>
    </xf>
    <xf numFmtId="0" fontId="35" fillId="0" borderId="89" xfId="4" applyFont="1" applyBorder="1" applyAlignment="1" applyProtection="1">
      <alignment horizontal="left" vertical="center" wrapText="1"/>
      <protection locked="0" hidden="1"/>
    </xf>
    <xf numFmtId="0" fontId="35" fillId="0" borderId="89" xfId="4" applyFont="1" applyBorder="1" applyAlignment="1" applyProtection="1">
      <alignment horizontal="left" vertical="center"/>
      <protection locked="0" hidden="1"/>
    </xf>
    <xf numFmtId="0" fontId="35" fillId="0" borderId="86" xfId="4" applyFont="1" applyBorder="1" applyAlignment="1" applyProtection="1">
      <alignment horizontal="left" vertical="center"/>
      <protection locked="0" hidden="1"/>
    </xf>
    <xf numFmtId="178" fontId="30" fillId="0" borderId="4" xfId="4" applyNumberFormat="1" applyFont="1" applyBorder="1" applyAlignment="1">
      <alignment horizontal="center" vertical="center" shrinkToFit="1"/>
    </xf>
    <xf numFmtId="178" fontId="30" fillId="0" borderId="5" xfId="4" applyNumberFormat="1" applyFont="1" applyBorder="1" applyAlignment="1">
      <alignment horizontal="center" vertical="center" shrinkToFit="1"/>
    </xf>
    <xf numFmtId="178" fontId="30" fillId="0" borderId="6" xfId="4" applyNumberFormat="1" applyFont="1" applyBorder="1" applyAlignment="1">
      <alignment horizontal="center" vertical="center" shrinkToFit="1"/>
    </xf>
    <xf numFmtId="0" fontId="35" fillId="0" borderId="6" xfId="4" applyFont="1" applyBorder="1" applyAlignment="1">
      <alignment horizontal="left" vertical="center" wrapText="1"/>
    </xf>
    <xf numFmtId="0" fontId="30" fillId="0" borderId="11" xfId="4" applyFont="1" applyBorder="1" applyAlignment="1">
      <alignment horizontal="left" vertical="center" wrapText="1" shrinkToFit="1"/>
    </xf>
    <xf numFmtId="0" fontId="30" fillId="0" borderId="1" xfId="4" applyFont="1" applyBorder="1" applyAlignment="1">
      <alignment horizontal="left" vertical="center" wrapText="1" shrinkToFit="1"/>
    </xf>
    <xf numFmtId="0" fontId="30" fillId="0" borderId="12" xfId="4" applyFont="1" applyBorder="1" applyAlignment="1">
      <alignment horizontal="left" vertical="center" wrapText="1" shrinkToFit="1"/>
    </xf>
    <xf numFmtId="0" fontId="30" fillId="0" borderId="95" xfId="4" applyFont="1" applyBorder="1" applyAlignment="1">
      <alignment horizontal="center" vertical="center"/>
    </xf>
    <xf numFmtId="0" fontId="30" fillId="0" borderId="96" xfId="4" applyFont="1" applyBorder="1" applyAlignment="1">
      <alignment horizontal="center" vertical="center"/>
    </xf>
    <xf numFmtId="0" fontId="30" fillId="0" borderId="98" xfId="4" applyFont="1" applyBorder="1" applyAlignment="1">
      <alignment horizontal="center" vertical="center"/>
    </xf>
    <xf numFmtId="0" fontId="30" fillId="0" borderId="96" xfId="4" applyFont="1" applyBorder="1" applyAlignment="1">
      <alignment horizontal="left" vertical="center" wrapText="1"/>
    </xf>
    <xf numFmtId="0" fontId="30" fillId="0" borderId="97" xfId="4" applyFont="1" applyBorder="1" applyAlignment="1">
      <alignment horizontal="left" vertical="center" wrapText="1"/>
    </xf>
    <xf numFmtId="0" fontId="30" fillId="0" borderId="2" xfId="4" applyFont="1" applyBorder="1" applyAlignment="1">
      <alignment horizontal="center" vertical="center" wrapText="1"/>
    </xf>
    <xf numFmtId="0" fontId="30" fillId="0" borderId="2" xfId="4" applyFont="1" applyBorder="1" applyAlignment="1">
      <alignment horizontal="left" vertical="center" wrapText="1"/>
    </xf>
    <xf numFmtId="0" fontId="30" fillId="0" borderId="6" xfId="4" applyFont="1" applyBorder="1" applyAlignment="1">
      <alignment horizontal="center" vertical="center" wrapText="1"/>
    </xf>
    <xf numFmtId="0" fontId="30" fillId="0" borderId="99"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3" xfId="4" applyFont="1" applyBorder="1" applyAlignment="1">
      <alignment horizontal="left" vertical="center" wrapText="1"/>
    </xf>
    <xf numFmtId="0" fontId="30" fillId="0" borderId="7" xfId="4" applyFont="1" applyBorder="1" applyAlignment="1">
      <alignment horizontal="left" vertical="center" wrapText="1"/>
    </xf>
    <xf numFmtId="0" fontId="30" fillId="0" borderId="16" xfId="4" applyFont="1" applyBorder="1" applyAlignment="1">
      <alignment horizontal="left" vertical="center" wrapText="1"/>
    </xf>
    <xf numFmtId="0" fontId="30" fillId="0" borderId="11" xfId="4" applyFont="1" applyBorder="1" applyAlignment="1">
      <alignment horizontal="left" vertical="center" wrapText="1"/>
    </xf>
    <xf numFmtId="0" fontId="30" fillId="0" borderId="1" xfId="4" applyFont="1" applyBorder="1" applyAlignment="1">
      <alignment horizontal="left" vertical="center" wrapText="1"/>
    </xf>
    <xf numFmtId="0" fontId="30" fillId="0" borderId="12" xfId="4" applyFont="1" applyBorder="1" applyAlignment="1">
      <alignment horizontal="left" vertical="center" wrapText="1"/>
    </xf>
    <xf numFmtId="0" fontId="30" fillId="0" borderId="2" xfId="4" applyFont="1" applyBorder="1" applyAlignment="1">
      <alignment horizontal="center" vertical="center" shrinkToFit="1"/>
    </xf>
    <xf numFmtId="0" fontId="30" fillId="0" borderId="100" xfId="4" applyFont="1" applyBorder="1" applyAlignment="1">
      <alignment horizontal="center" vertical="center" wrapText="1" shrinkToFit="1"/>
    </xf>
    <xf numFmtId="0" fontId="30" fillId="0" borderId="101" xfId="4" applyFont="1" applyBorder="1" applyAlignment="1">
      <alignment horizontal="center" vertical="center" shrinkToFit="1"/>
    </xf>
    <xf numFmtId="0" fontId="30" fillId="0" borderId="101" xfId="4" applyFont="1" applyBorder="1" applyAlignment="1">
      <alignment horizontal="left" vertical="center" wrapText="1"/>
    </xf>
    <xf numFmtId="0" fontId="30" fillId="0" borderId="101" xfId="4" applyFont="1" applyBorder="1" applyAlignment="1">
      <alignment horizontal="center" vertical="center" wrapText="1"/>
    </xf>
    <xf numFmtId="0" fontId="30" fillId="0" borderId="102" xfId="4" applyFont="1" applyBorder="1" applyAlignment="1">
      <alignment horizontal="center" vertical="center" wrapText="1"/>
    </xf>
    <xf numFmtId="0" fontId="30" fillId="0" borderId="103" xfId="4" applyFont="1" applyBorder="1" applyAlignment="1">
      <alignment horizontal="center" vertical="center" wrapText="1"/>
    </xf>
    <xf numFmtId="0" fontId="30" fillId="0" borderId="104" xfId="4" applyFont="1" applyBorder="1" applyAlignment="1">
      <alignment horizontal="center" vertical="center" wrapText="1"/>
    </xf>
    <xf numFmtId="0" fontId="38" fillId="0" borderId="2" xfId="4" applyFont="1" applyBorder="1" applyAlignment="1">
      <alignment horizontal="center" vertical="center" textRotation="255"/>
    </xf>
    <xf numFmtId="0" fontId="30" fillId="0" borderId="2" xfId="4" applyFont="1" applyBorder="1" applyAlignment="1">
      <alignment horizontal="left" vertical="center" indent="1" shrinkToFit="1"/>
    </xf>
    <xf numFmtId="0" fontId="30" fillId="0" borderId="4" xfId="4" applyFont="1" applyBorder="1" applyAlignment="1">
      <alignment horizontal="left" vertical="center" indent="1" shrinkToFit="1"/>
    </xf>
    <xf numFmtId="0" fontId="30" fillId="0" borderId="6" xfId="4" applyFont="1" applyBorder="1" applyAlignment="1">
      <alignment horizontal="center" vertical="center"/>
    </xf>
    <xf numFmtId="0" fontId="30" fillId="0" borderId="100" xfId="4" applyFont="1" applyBorder="1" applyAlignment="1">
      <alignment horizontal="center" vertical="center"/>
    </xf>
    <xf numFmtId="0" fontId="30" fillId="0" borderId="101" xfId="4" applyFont="1" applyBorder="1" applyAlignment="1">
      <alignment horizontal="center" vertical="center"/>
    </xf>
    <xf numFmtId="0" fontId="30" fillId="0" borderId="101" xfId="4" applyFont="1" applyBorder="1" applyAlignment="1">
      <alignment horizontal="left" vertical="center" indent="1" shrinkToFit="1"/>
    </xf>
    <xf numFmtId="0" fontId="30" fillId="0" borderId="104" xfId="4" applyFont="1" applyBorder="1" applyAlignment="1">
      <alignment horizontal="left" vertical="center" indent="1" shrinkToFit="1"/>
    </xf>
    <xf numFmtId="0" fontId="40" fillId="16" borderId="0" xfId="4" applyFont="1" applyFill="1" applyAlignment="1">
      <alignment horizontal="center" vertical="center"/>
    </xf>
    <xf numFmtId="0" fontId="30" fillId="0" borderId="96" xfId="4" applyFont="1" applyBorder="1" applyAlignment="1">
      <alignment horizontal="center" vertical="center" wrapText="1"/>
    </xf>
    <xf numFmtId="0" fontId="30" fillId="0" borderId="97" xfId="4" applyFont="1" applyBorder="1" applyAlignment="1">
      <alignment horizontal="center" vertical="center" wrapText="1"/>
    </xf>
    <xf numFmtId="0" fontId="30" fillId="0" borderId="4" xfId="4" applyFont="1" applyBorder="1" applyAlignment="1">
      <alignment horizontal="center" vertical="center" wrapText="1"/>
    </xf>
    <xf numFmtId="0" fontId="37" fillId="0" borderId="6" xfId="4" applyFont="1" applyBorder="1" applyAlignment="1">
      <alignment horizontal="right" vertical="center" wrapText="1"/>
    </xf>
    <xf numFmtId="0" fontId="37" fillId="0" borderId="2" xfId="4" applyFont="1" applyBorder="1" applyAlignment="1">
      <alignment horizontal="right" vertical="center" wrapText="1"/>
    </xf>
    <xf numFmtId="0" fontId="37" fillId="0" borderId="4" xfId="4" applyFont="1" applyBorder="1" applyAlignment="1">
      <alignment horizontal="right" vertical="center" wrapText="1"/>
    </xf>
    <xf numFmtId="0" fontId="37" fillId="0" borderId="6" xfId="4" applyFont="1" applyBorder="1" applyAlignment="1">
      <alignment horizontal="left" vertical="center" wrapText="1"/>
    </xf>
    <xf numFmtId="0" fontId="37" fillId="0" borderId="2" xfId="4" applyFont="1" applyBorder="1" applyAlignment="1">
      <alignment horizontal="left" vertical="center" wrapText="1"/>
    </xf>
    <xf numFmtId="0" fontId="37" fillId="0" borderId="99" xfId="4" applyFont="1" applyBorder="1" applyAlignment="1">
      <alignment horizontal="left" vertical="center" wrapText="1"/>
    </xf>
    <xf numFmtId="0" fontId="30" fillId="0" borderId="4" xfId="4" applyFont="1" applyBorder="1" applyAlignment="1">
      <alignment vertical="center" shrinkToFit="1"/>
    </xf>
    <xf numFmtId="0" fontId="30" fillId="0" borderId="5" xfId="4" applyFont="1" applyBorder="1" applyAlignment="1">
      <alignment vertical="center" shrinkToFit="1"/>
    </xf>
    <xf numFmtId="0" fontId="30" fillId="0" borderId="6" xfId="4" applyFont="1" applyBorder="1" applyAlignment="1">
      <alignment vertical="center" shrinkToFit="1"/>
    </xf>
    <xf numFmtId="0" fontId="30" fillId="0" borderId="89" xfId="4" applyFont="1" applyBorder="1" applyAlignment="1">
      <alignment horizontal="center" vertical="center" shrinkToFit="1"/>
    </xf>
    <xf numFmtId="0" fontId="30" fillId="0" borderId="86" xfId="4" applyFont="1" applyBorder="1" applyAlignment="1">
      <alignment horizontal="center" vertical="center" shrinkToFit="1"/>
    </xf>
    <xf numFmtId="0" fontId="30" fillId="0" borderId="1" xfId="4" applyFont="1" applyBorder="1" applyAlignment="1">
      <alignment vertical="center" shrinkToFit="1"/>
    </xf>
    <xf numFmtId="0" fontId="30" fillId="0" borderId="12" xfId="4" applyFont="1" applyBorder="1" applyAlignment="1">
      <alignment vertical="center" shrinkToFit="1"/>
    </xf>
    <xf numFmtId="0" fontId="30" fillId="0" borderId="4" xfId="4" applyFont="1" applyBorder="1" applyAlignment="1">
      <alignment vertical="center" wrapText="1"/>
    </xf>
    <xf numFmtId="0" fontId="30" fillId="0" borderId="5" xfId="4" applyFont="1" applyBorder="1" applyAlignment="1">
      <alignment vertical="center" wrapText="1"/>
    </xf>
    <xf numFmtId="0" fontId="30" fillId="0" borderId="6" xfId="4" applyFont="1" applyBorder="1" applyAlignment="1">
      <alignment vertical="center" wrapText="1"/>
    </xf>
    <xf numFmtId="0" fontId="37" fillId="0" borderId="4" xfId="4" applyFont="1" applyBorder="1" applyAlignment="1">
      <alignment horizontal="center" vertical="center" shrinkToFit="1"/>
    </xf>
    <xf numFmtId="0" fontId="37" fillId="0" borderId="5" xfId="4" applyFont="1" applyBorder="1" applyAlignment="1">
      <alignment horizontal="center" vertical="center" shrinkToFit="1"/>
    </xf>
    <xf numFmtId="0" fontId="30" fillId="0" borderId="2" xfId="4" applyFont="1" applyBorder="1" applyAlignment="1">
      <alignment horizontal="left" vertical="center"/>
    </xf>
    <xf numFmtId="0" fontId="28" fillId="0" borderId="2" xfId="4" applyFont="1" applyBorder="1" applyAlignment="1">
      <alignment horizontal="center" vertical="center"/>
    </xf>
    <xf numFmtId="0" fontId="37" fillId="0" borderId="2" xfId="4" applyFont="1" applyBorder="1" applyAlignment="1">
      <alignment horizontal="center" vertical="center"/>
    </xf>
    <xf numFmtId="0" fontId="21" fillId="0" borderId="105" xfId="4" applyFont="1" applyBorder="1" applyAlignment="1">
      <alignment horizontal="center" vertical="center"/>
    </xf>
    <xf numFmtId="0" fontId="41" fillId="0" borderId="14" xfId="4" applyFont="1" applyBorder="1" applyAlignment="1">
      <alignment horizontal="center" vertical="center" wrapText="1"/>
    </xf>
    <xf numFmtId="0" fontId="30" fillId="0" borderId="2" xfId="4" applyFont="1" applyBorder="1" applyAlignment="1">
      <alignment horizontal="left" vertical="center" indent="1"/>
    </xf>
    <xf numFmtId="0" fontId="37" fillId="0" borderId="105" xfId="4" applyFont="1" applyBorder="1" applyAlignment="1">
      <alignment horizontal="left" vertical="center" wrapText="1"/>
    </xf>
    <xf numFmtId="0" fontId="37" fillId="0" borderId="4" xfId="4" applyFont="1" applyBorder="1" applyAlignment="1">
      <alignment horizontal="left" vertical="center" wrapText="1" indent="1"/>
    </xf>
    <xf numFmtId="0" fontId="37" fillId="0" borderId="5" xfId="4" applyFont="1" applyBorder="1" applyAlignment="1">
      <alignment horizontal="left" vertical="center" wrapText="1" indent="1"/>
    </xf>
    <xf numFmtId="0" fontId="37" fillId="0" borderId="6" xfId="4" applyFont="1" applyBorder="1" applyAlignment="1">
      <alignment horizontal="left" vertical="center" wrapText="1" indent="1"/>
    </xf>
    <xf numFmtId="0" fontId="37" fillId="0" borderId="2" xfId="4" applyFont="1" applyBorder="1" applyAlignment="1">
      <alignment horizontal="center" vertical="center" wrapText="1"/>
    </xf>
    <xf numFmtId="49" fontId="30" fillId="0" borderId="6" xfId="4" applyNumberFormat="1" applyFont="1" applyBorder="1" applyAlignment="1">
      <alignment horizontal="center" vertical="center"/>
    </xf>
    <xf numFmtId="0" fontId="28" fillId="0" borderId="6" xfId="4" applyFont="1" applyBorder="1" applyAlignment="1">
      <alignment horizontal="center" vertical="center"/>
    </xf>
  </cellXfs>
  <cellStyles count="7">
    <cellStyle name="桁区切り" xfId="5" builtinId="6"/>
    <cellStyle name="桁区切り 2" xfId="6" xr:uid="{FF0B61F8-426A-450C-955F-DB81C7710EEF}"/>
    <cellStyle name="標準" xfId="0" builtinId="0"/>
    <cellStyle name="標準 2" xfId="1" xr:uid="{00000000-0005-0000-0000-000001000000}"/>
    <cellStyle name="標準 2 2" xfId="4" xr:uid="{00000000-0005-0000-0000-000002000000}"/>
    <cellStyle name="標準_【求人票】0719最新" xfId="2" xr:uid="{00000000-0005-0000-0000-000003000000}"/>
    <cellStyle name="標準_職種一覧表" xfId="3" xr:uid="{00000000-0005-0000-0000-000004000000}"/>
  </cellStyles>
  <dxfs count="13">
    <dxf>
      <font>
        <color rgb="FFFF0000"/>
      </font>
    </dxf>
    <dxf>
      <font>
        <color rgb="FFFF0000"/>
      </font>
    </dxf>
    <dxf>
      <font>
        <color theme="0"/>
      </font>
    </dxf>
    <dxf>
      <font>
        <color theme="0"/>
      </font>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auto="1"/>
      </font>
      <fill>
        <patternFill>
          <bgColor rgb="FFCCFFFF"/>
        </patternFill>
      </fill>
    </dxf>
    <dxf>
      <fill>
        <patternFill>
          <bgColor rgb="FFCCFFFF"/>
        </patternFill>
      </fill>
    </dxf>
    <dxf>
      <fill>
        <patternFill>
          <bgColor theme="0"/>
        </patternFill>
      </fill>
    </dxf>
    <dxf>
      <fill>
        <patternFill>
          <bgColor theme="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バックデータ!$FK$2" lockText="1" noThreeD="1"/>
</file>

<file path=xl/ctrlProps/ctrlProp11.xml><?xml version="1.0" encoding="utf-8"?>
<formControlPr xmlns="http://schemas.microsoft.com/office/spreadsheetml/2009/9/main" objectType="CheckBox" fmlaLink="バックデータ!$FM$2" lockText="1" noThreeD="1"/>
</file>

<file path=xl/ctrlProps/ctrlProp12.xml><?xml version="1.0" encoding="utf-8"?>
<formControlPr xmlns="http://schemas.microsoft.com/office/spreadsheetml/2009/9/main" objectType="CheckBox" fmlaLink="バックデータ!$FO$2"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バックデータ!$FF$2" lockText="1" noThreeD="1"/>
</file>

<file path=xl/ctrlProps/ctrlProp4.xml><?xml version="1.0" encoding="utf-8"?>
<formControlPr xmlns="http://schemas.microsoft.com/office/spreadsheetml/2009/9/main" objectType="CheckBox" fmlaLink="バックデータ!$FH$2" lockText="1" noThreeD="1"/>
</file>

<file path=xl/ctrlProps/ctrlProp5.xml><?xml version="1.0" encoding="utf-8"?>
<formControlPr xmlns="http://schemas.microsoft.com/office/spreadsheetml/2009/9/main" objectType="CheckBox" fmlaLink="バックデータ!$FJ$2" lockText="1" noThreeD="1"/>
</file>

<file path=xl/ctrlProps/ctrlProp6.xml><?xml version="1.0" encoding="utf-8"?>
<formControlPr xmlns="http://schemas.microsoft.com/office/spreadsheetml/2009/9/main" objectType="CheckBox" fmlaLink="バックデータ!$FL$2" lockText="1" noThreeD="1"/>
</file>

<file path=xl/ctrlProps/ctrlProp7.xml><?xml version="1.0" encoding="utf-8"?>
<formControlPr xmlns="http://schemas.microsoft.com/office/spreadsheetml/2009/9/main" objectType="CheckBox" fmlaLink="バックデータ!$FN$2" lockText="1" noThreeD="1"/>
</file>

<file path=xl/ctrlProps/ctrlProp8.xml><?xml version="1.0" encoding="utf-8"?>
<formControlPr xmlns="http://schemas.microsoft.com/office/spreadsheetml/2009/9/main" objectType="CheckBox" fmlaLink="バックデータ!$FG$2" lockText="1" noThreeD="1"/>
</file>

<file path=xl/ctrlProps/ctrlProp9.xml><?xml version="1.0" encoding="utf-8"?>
<formControlPr xmlns="http://schemas.microsoft.com/office/spreadsheetml/2009/9/main" objectType="CheckBox" fmlaLink="バックデータ!$FI$2" lockText="1" noThreeD="1"/>
</file>

<file path=xl/drawings/drawing1.xml><?xml version="1.0" encoding="utf-8"?>
<xdr:wsDr xmlns:xdr="http://schemas.openxmlformats.org/drawingml/2006/spreadsheetDrawing" xmlns:a="http://schemas.openxmlformats.org/drawingml/2006/main">
  <xdr:twoCellAnchor>
    <xdr:from>
      <xdr:col>1</xdr:col>
      <xdr:colOff>66675</xdr:colOff>
      <xdr:row>2</xdr:row>
      <xdr:rowOff>38100</xdr:rowOff>
    </xdr:from>
    <xdr:to>
      <xdr:col>1</xdr:col>
      <xdr:colOff>409575</xdr:colOff>
      <xdr:row>2</xdr:row>
      <xdr:rowOff>171450</xdr:rowOff>
    </xdr:to>
    <xdr:sp textlink="">
      <xdr:nvSpPr>
        <xdr:cNvPr id="26" name="正方形/長方形 25">
          <a:extLst>
            <a:ext uri="{FF2B5EF4-FFF2-40B4-BE49-F238E27FC236}">
              <a16:creationId xmlns:a16="http://schemas.microsoft.com/office/drawing/2014/main" id="{00000000-0008-0000-0000-00001A000000}"/>
            </a:ext>
          </a:extLst>
        </xdr:cNvPr>
        <xdr:cNvSpPr/>
      </xdr:nvSpPr>
      <xdr:spPr>
        <a:xfrm>
          <a:off x="219075" y="419100"/>
          <a:ext cx="342900" cy="133350"/>
        </a:xfrm>
        <a:prstGeom prst="rect">
          <a:avLst/>
        </a:prstGeom>
        <a:solidFill>
          <a:srgbClr val="CC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486834</xdr:colOff>
      <xdr:row>2</xdr:row>
      <xdr:rowOff>29633</xdr:rowOff>
    </xdr:from>
    <xdr:to>
      <xdr:col>3</xdr:col>
      <xdr:colOff>829734</xdr:colOff>
      <xdr:row>2</xdr:row>
      <xdr:rowOff>162983</xdr:rowOff>
    </xdr:to>
    <xdr:sp textlink="">
      <xdr:nvSpPr>
        <xdr:cNvPr id="27" name="正方形/長方形 26">
          <a:extLst>
            <a:ext uri="{FF2B5EF4-FFF2-40B4-BE49-F238E27FC236}">
              <a16:creationId xmlns:a16="http://schemas.microsoft.com/office/drawing/2014/main" id="{00000000-0008-0000-0000-00001B000000}"/>
            </a:ext>
          </a:extLst>
        </xdr:cNvPr>
        <xdr:cNvSpPr/>
      </xdr:nvSpPr>
      <xdr:spPr>
        <a:xfrm>
          <a:off x="2658534" y="410633"/>
          <a:ext cx="342900" cy="133350"/>
        </a:xfrm>
        <a:prstGeom prst="rect">
          <a:avLst/>
        </a:prstGeom>
        <a:solidFill>
          <a:schemeClr val="accent2">
            <a:lumMod val="20000"/>
            <a:lumOff val="8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281940</xdr:colOff>
          <xdr:row>5</xdr:row>
          <xdr:rowOff>7620</xdr:rowOff>
        </xdr:from>
        <xdr:to>
          <xdr:col>2</xdr:col>
          <xdr:colOff>30480</xdr:colOff>
          <xdr:row>6</xdr:row>
          <xdr:rowOff>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1203960</xdr:colOff>
          <xdr:row>5</xdr:row>
          <xdr:rowOff>7620</xdr:rowOff>
        </xdr:from>
        <xdr:to>
          <xdr:col>3</xdr:col>
          <xdr:colOff>38100</xdr:colOff>
          <xdr:row>6</xdr:row>
          <xdr:rowOff>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130</xdr:row>
          <xdr:rowOff>22860</xdr:rowOff>
        </xdr:from>
        <xdr:to>
          <xdr:col>3</xdr:col>
          <xdr:colOff>670560</xdr:colOff>
          <xdr:row>131</xdr:row>
          <xdr:rowOff>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130</xdr:row>
          <xdr:rowOff>228600</xdr:rowOff>
        </xdr:from>
        <xdr:to>
          <xdr:col>3</xdr:col>
          <xdr:colOff>670560</xdr:colOff>
          <xdr:row>131</xdr:row>
          <xdr:rowOff>220980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131</xdr:row>
          <xdr:rowOff>228600</xdr:rowOff>
        </xdr:from>
        <xdr:to>
          <xdr:col>3</xdr:col>
          <xdr:colOff>670560</xdr:colOff>
          <xdr:row>132</xdr:row>
          <xdr:rowOff>220980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132</xdr:row>
          <xdr:rowOff>228600</xdr:rowOff>
        </xdr:from>
        <xdr:to>
          <xdr:col>3</xdr:col>
          <xdr:colOff>670560</xdr:colOff>
          <xdr:row>133</xdr:row>
          <xdr:rowOff>220980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133</xdr:row>
          <xdr:rowOff>228600</xdr:rowOff>
        </xdr:from>
        <xdr:to>
          <xdr:col>3</xdr:col>
          <xdr:colOff>670560</xdr:colOff>
          <xdr:row>134</xdr:row>
          <xdr:rowOff>220980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130</xdr:row>
          <xdr:rowOff>7620</xdr:rowOff>
        </xdr:from>
        <xdr:to>
          <xdr:col>5</xdr:col>
          <xdr:colOff>723900</xdr:colOff>
          <xdr:row>131</xdr:row>
          <xdr:rowOff>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130</xdr:row>
          <xdr:rowOff>228600</xdr:rowOff>
        </xdr:from>
        <xdr:to>
          <xdr:col>5</xdr:col>
          <xdr:colOff>723900</xdr:colOff>
          <xdr:row>131</xdr:row>
          <xdr:rowOff>220980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131</xdr:row>
          <xdr:rowOff>243840</xdr:rowOff>
        </xdr:from>
        <xdr:to>
          <xdr:col>5</xdr:col>
          <xdr:colOff>723900</xdr:colOff>
          <xdr:row>132</xdr:row>
          <xdr:rowOff>228600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132</xdr:row>
          <xdr:rowOff>228600</xdr:rowOff>
        </xdr:from>
        <xdr:to>
          <xdr:col>5</xdr:col>
          <xdr:colOff>723900</xdr:colOff>
          <xdr:row>133</xdr:row>
          <xdr:rowOff>220980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133</xdr:row>
          <xdr:rowOff>220980</xdr:rowOff>
        </xdr:from>
        <xdr:to>
          <xdr:col>5</xdr:col>
          <xdr:colOff>723900</xdr:colOff>
          <xdr:row>134</xdr:row>
          <xdr:rowOff>198120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130</xdr:row>
          <xdr:rowOff>22860</xdr:rowOff>
        </xdr:from>
        <xdr:to>
          <xdr:col>13</xdr:col>
          <xdr:colOff>693420</xdr:colOff>
          <xdr:row>131</xdr:row>
          <xdr:rowOff>0</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130</xdr:row>
          <xdr:rowOff>228600</xdr:rowOff>
        </xdr:from>
        <xdr:to>
          <xdr:col>13</xdr:col>
          <xdr:colOff>693420</xdr:colOff>
          <xdr:row>131</xdr:row>
          <xdr:rowOff>220980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131</xdr:row>
          <xdr:rowOff>228600</xdr:rowOff>
        </xdr:from>
        <xdr:to>
          <xdr:col>13</xdr:col>
          <xdr:colOff>693420</xdr:colOff>
          <xdr:row>132</xdr:row>
          <xdr:rowOff>220980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132</xdr:row>
          <xdr:rowOff>228600</xdr:rowOff>
        </xdr:from>
        <xdr:to>
          <xdr:col>13</xdr:col>
          <xdr:colOff>693420</xdr:colOff>
          <xdr:row>133</xdr:row>
          <xdr:rowOff>220980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133</xdr:row>
          <xdr:rowOff>228600</xdr:rowOff>
        </xdr:from>
        <xdr:to>
          <xdr:col>13</xdr:col>
          <xdr:colOff>693420</xdr:colOff>
          <xdr:row>134</xdr:row>
          <xdr:rowOff>220980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130</xdr:row>
          <xdr:rowOff>7620</xdr:rowOff>
        </xdr:from>
        <xdr:to>
          <xdr:col>15</xdr:col>
          <xdr:colOff>731520</xdr:colOff>
          <xdr:row>131</xdr:row>
          <xdr:rowOff>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130</xdr:row>
          <xdr:rowOff>228600</xdr:rowOff>
        </xdr:from>
        <xdr:to>
          <xdr:col>15</xdr:col>
          <xdr:colOff>731520</xdr:colOff>
          <xdr:row>131</xdr:row>
          <xdr:rowOff>220980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131</xdr:row>
          <xdr:rowOff>243840</xdr:rowOff>
        </xdr:from>
        <xdr:to>
          <xdr:col>15</xdr:col>
          <xdr:colOff>731520</xdr:colOff>
          <xdr:row>132</xdr:row>
          <xdr:rowOff>228600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132</xdr:row>
          <xdr:rowOff>228600</xdr:rowOff>
        </xdr:from>
        <xdr:to>
          <xdr:col>15</xdr:col>
          <xdr:colOff>731520</xdr:colOff>
          <xdr:row>133</xdr:row>
          <xdr:rowOff>220980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133</xdr:row>
          <xdr:rowOff>220980</xdr:rowOff>
        </xdr:from>
        <xdr:to>
          <xdr:col>15</xdr:col>
          <xdr:colOff>731520</xdr:colOff>
          <xdr:row>134</xdr:row>
          <xdr:rowOff>198120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363682</xdr:colOff>
      <xdr:row>1</xdr:row>
      <xdr:rowOff>8660</xdr:rowOff>
    </xdr:from>
    <xdr:ext cx="2459183" cy="388696"/>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0318" y="329046"/>
          <a:ext cx="2459183" cy="38869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b="1">
              <a:solidFill>
                <a:srgbClr val="FF0000"/>
              </a:solidFill>
              <a:latin typeface="Meiryo UI" panose="020B0604030504040204" pitchFamily="50" charset="-128"/>
              <a:ea typeface="Meiryo UI" panose="020B0604030504040204" pitchFamily="50" charset="-128"/>
            </a:rPr>
            <a:t>◆ 求人票　出力イメージ </a:t>
          </a:r>
          <a:r>
            <a:rPr kumimoji="1" lang="ja-JP" altLang="ja-JP" sz="1100" b="1">
              <a:solidFill>
                <a:srgbClr val="FF0000"/>
              </a:solidFill>
              <a:effectLst/>
              <a:latin typeface="+mn-lt"/>
              <a:ea typeface="+mn-ea"/>
              <a:cs typeface="+mn-cs"/>
            </a:rPr>
            <a:t>◆</a:t>
          </a:r>
          <a:endParaRPr kumimoji="1" lang="ja-JP" altLang="en-US" sz="1400" b="1">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ECA9-A8F7-4670-91A9-BB9ABB2ECE2F}">
  <sheetPr codeName="Sheet1">
    <tabColor rgb="FFFFFF00"/>
  </sheetPr>
  <dimension ref="A1:T446"/>
  <sheetViews>
    <sheetView showGridLines="0" tabSelected="1" zoomScaleNormal="100" workbookViewId="0">
      <selection activeCell="N22" sqref="N22:R22"/>
    </sheetView>
  </sheetViews>
  <sheetFormatPr defaultColWidth="9" defaultRowHeight="14.4"/>
  <cols>
    <col min="1" max="1" width="2" style="19" customWidth="1"/>
    <col min="2" max="2" width="7.21875" style="18" customWidth="1"/>
    <col min="3" max="3" width="19.21875" style="18" customWidth="1"/>
    <col min="4" max="8" width="14.88671875" style="19" customWidth="1"/>
    <col min="9" max="9" width="2.77734375" style="19" customWidth="1"/>
    <col min="10" max="11" width="1.109375" style="19" customWidth="1"/>
    <col min="12" max="12" width="7.21875" style="18" customWidth="1"/>
    <col min="13" max="13" width="19.21875" style="18" customWidth="1"/>
    <col min="14" max="18" width="14.88671875" style="19" customWidth="1"/>
    <col min="19" max="19" width="0.88671875" style="19" customWidth="1"/>
    <col min="20" max="22" width="1.33203125" style="19" customWidth="1"/>
    <col min="23" max="16384" width="9" style="19"/>
  </cols>
  <sheetData>
    <row r="1" spans="2:20" ht="25.2" thickBot="1">
      <c r="B1" s="145" t="s">
        <v>50</v>
      </c>
      <c r="C1" s="144" t="s">
        <v>402</v>
      </c>
      <c r="L1" s="19"/>
      <c r="M1" s="19"/>
    </row>
    <row r="2" spans="2:20" ht="5.25" customHeight="1"/>
    <row r="3" spans="2:20" ht="16.2">
      <c r="B3" s="20" t="s">
        <v>403</v>
      </c>
      <c r="C3" s="21"/>
      <c r="D3" s="22"/>
      <c r="E3" s="22"/>
      <c r="F3" s="22"/>
      <c r="G3" s="22"/>
      <c r="H3" s="22"/>
      <c r="I3" s="22"/>
      <c r="J3" s="22"/>
      <c r="K3" s="22"/>
      <c r="L3" s="22"/>
      <c r="M3" s="21"/>
      <c r="N3" s="22"/>
      <c r="O3" s="22"/>
      <c r="P3" s="22"/>
      <c r="Q3" s="22"/>
      <c r="R3" s="22"/>
    </row>
    <row r="4" spans="2:20" ht="6.45" customHeight="1">
      <c r="B4" s="19"/>
      <c r="L4" s="19"/>
    </row>
    <row r="5" spans="2:20" ht="15.75" customHeight="1">
      <c r="B5" s="23" t="s">
        <v>714</v>
      </c>
      <c r="L5" s="23"/>
    </row>
    <row r="6" spans="2:20" ht="21" customHeight="1">
      <c r="C6" s="24" t="s">
        <v>404</v>
      </c>
      <c r="D6" s="24" t="s">
        <v>405</v>
      </c>
      <c r="J6" s="25"/>
      <c r="K6" s="486" t="s">
        <v>406</v>
      </c>
      <c r="L6" s="486"/>
      <c r="M6" s="486"/>
      <c r="N6" s="486"/>
      <c r="O6" s="486"/>
      <c r="P6" s="486"/>
      <c r="Q6" s="486"/>
      <c r="R6" s="486"/>
      <c r="S6" s="486"/>
      <c r="T6" s="25"/>
    </row>
    <row r="7" spans="2:20" ht="16.8" customHeight="1" thickBot="1">
      <c r="H7" s="236" t="s">
        <v>715</v>
      </c>
      <c r="J7" s="25"/>
      <c r="R7" s="159" t="e">
        <f>IF(R8="","",YEAR(EDATE($H$8,-3)))</f>
        <v>#NUM!</v>
      </c>
      <c r="T7" s="25"/>
    </row>
    <row r="8" spans="2:20" ht="15" thickBot="1">
      <c r="B8" s="26" t="s">
        <v>51</v>
      </c>
      <c r="C8" s="27"/>
      <c r="D8" s="28"/>
      <c r="E8" s="28"/>
      <c r="F8" s="28"/>
      <c r="G8" s="120" t="s">
        <v>632</v>
      </c>
      <c r="H8" s="162"/>
      <c r="J8" s="25"/>
      <c r="L8" s="26" t="s">
        <v>51</v>
      </c>
      <c r="M8" s="27"/>
      <c r="N8" s="28"/>
      <c r="O8" s="28"/>
      <c r="P8" s="28"/>
      <c r="Q8" s="120" t="s">
        <v>632</v>
      </c>
      <c r="R8" s="182">
        <v>45017</v>
      </c>
      <c r="T8" s="25"/>
    </row>
    <row r="9" spans="2:20" ht="18" customHeight="1">
      <c r="B9" s="280" t="s">
        <v>12</v>
      </c>
      <c r="C9" s="281"/>
      <c r="D9" s="287"/>
      <c r="E9" s="288"/>
      <c r="F9" s="289"/>
      <c r="G9" s="289"/>
      <c r="H9" s="290"/>
      <c r="J9" s="25"/>
      <c r="L9" s="280" t="s">
        <v>12</v>
      </c>
      <c r="M9" s="281"/>
      <c r="N9" s="435" t="s">
        <v>652</v>
      </c>
      <c r="O9" s="436"/>
      <c r="P9" s="437"/>
      <c r="Q9" s="437"/>
      <c r="R9" s="438"/>
      <c r="T9" s="25"/>
    </row>
    <row r="10" spans="2:20" ht="32.25" customHeight="1">
      <c r="B10" s="231" t="s">
        <v>407</v>
      </c>
      <c r="C10" s="29" t="s">
        <v>411</v>
      </c>
      <c r="D10" s="165"/>
      <c r="E10" s="268"/>
      <c r="F10" s="269"/>
      <c r="G10" s="269"/>
      <c r="H10" s="270"/>
      <c r="J10" s="25"/>
      <c r="L10" s="231" t="s">
        <v>407</v>
      </c>
      <c r="M10" s="29" t="s">
        <v>411</v>
      </c>
      <c r="N10" s="184" t="s">
        <v>397</v>
      </c>
      <c r="O10" s="439" t="s">
        <v>412</v>
      </c>
      <c r="P10" s="440"/>
      <c r="Q10" s="440"/>
      <c r="R10" s="314"/>
      <c r="T10" s="25"/>
    </row>
    <row r="11" spans="2:20" ht="18" customHeight="1">
      <c r="B11" s="297" t="s">
        <v>213</v>
      </c>
      <c r="C11" s="298"/>
      <c r="D11" s="245"/>
      <c r="E11" s="246"/>
      <c r="F11" s="247"/>
      <c r="G11" s="247"/>
      <c r="H11" s="248"/>
      <c r="J11" s="25"/>
      <c r="L11" s="297" t="s">
        <v>213</v>
      </c>
      <c r="M11" s="298"/>
      <c r="N11" s="320" t="s">
        <v>214</v>
      </c>
      <c r="O11" s="321"/>
      <c r="P11" s="322"/>
      <c r="Q11" s="322"/>
      <c r="R11" s="323"/>
      <c r="T11" s="25"/>
    </row>
    <row r="12" spans="2:20" ht="17.25" customHeight="1">
      <c r="B12" s="282" t="s">
        <v>14</v>
      </c>
      <c r="C12" s="283"/>
      <c r="D12" s="166"/>
      <c r="E12" s="284" t="s">
        <v>399</v>
      </c>
      <c r="F12" s="285"/>
      <c r="G12" s="285"/>
      <c r="H12" s="286"/>
      <c r="J12" s="25"/>
      <c r="L12" s="282" t="s">
        <v>14</v>
      </c>
      <c r="M12" s="283"/>
      <c r="N12" s="185">
        <v>1000</v>
      </c>
      <c r="O12" s="284" t="s">
        <v>399</v>
      </c>
      <c r="P12" s="285"/>
      <c r="Q12" s="285"/>
      <c r="R12" s="286"/>
      <c r="T12" s="25"/>
    </row>
    <row r="13" spans="2:20" ht="17.25" customHeight="1">
      <c r="B13" s="257" t="s">
        <v>435</v>
      </c>
      <c r="C13" s="258"/>
      <c r="D13" s="167"/>
      <c r="E13" s="249" t="s">
        <v>436</v>
      </c>
      <c r="F13" s="250"/>
      <c r="G13" s="250"/>
      <c r="H13" s="251"/>
      <c r="J13" s="25"/>
      <c r="L13" s="257" t="s">
        <v>435</v>
      </c>
      <c r="M13" s="258"/>
      <c r="N13" s="186">
        <v>100</v>
      </c>
      <c r="O13" s="249" t="s">
        <v>436</v>
      </c>
      <c r="P13" s="250"/>
      <c r="Q13" s="250"/>
      <c r="R13" s="251"/>
      <c r="T13" s="25"/>
    </row>
    <row r="14" spans="2:20" ht="17.25" customHeight="1">
      <c r="B14" s="257" t="s">
        <v>15</v>
      </c>
      <c r="C14" s="258"/>
      <c r="D14" s="163"/>
      <c r="E14" s="262"/>
      <c r="F14" s="263"/>
      <c r="G14" s="263"/>
      <c r="H14" s="264"/>
      <c r="J14" s="25"/>
      <c r="L14" s="257" t="s">
        <v>15</v>
      </c>
      <c r="M14" s="258"/>
      <c r="N14" s="160" t="s">
        <v>657</v>
      </c>
      <c r="O14" s="262"/>
      <c r="P14" s="263"/>
      <c r="Q14" s="263"/>
      <c r="R14" s="264"/>
      <c r="T14" s="25"/>
    </row>
    <row r="15" spans="2:20" ht="17.25" customHeight="1">
      <c r="B15" s="257" t="s">
        <v>197</v>
      </c>
      <c r="C15" s="258"/>
      <c r="D15" s="164"/>
      <c r="E15" s="214"/>
      <c r="F15" s="139" t="s">
        <v>437</v>
      </c>
      <c r="G15" s="118"/>
      <c r="H15" s="119"/>
      <c r="J15" s="25"/>
      <c r="L15" s="257" t="s">
        <v>197</v>
      </c>
      <c r="M15" s="258"/>
      <c r="N15" s="183" t="s">
        <v>21</v>
      </c>
      <c r="O15" s="187">
        <v>65</v>
      </c>
      <c r="P15" s="188" t="s">
        <v>437</v>
      </c>
      <c r="Q15" s="118"/>
      <c r="R15" s="119"/>
      <c r="T15" s="25"/>
    </row>
    <row r="16" spans="2:20" ht="17.25" customHeight="1">
      <c r="B16" s="257" t="s">
        <v>70</v>
      </c>
      <c r="C16" s="258"/>
      <c r="D16" s="163" t="s">
        <v>696</v>
      </c>
      <c r="E16" s="262"/>
      <c r="F16" s="263"/>
      <c r="G16" s="263"/>
      <c r="H16" s="264"/>
      <c r="J16" s="25"/>
      <c r="L16" s="257" t="s">
        <v>70</v>
      </c>
      <c r="M16" s="258"/>
      <c r="N16" s="160" t="s">
        <v>189</v>
      </c>
      <c r="O16" s="317"/>
      <c r="P16" s="318"/>
      <c r="Q16" s="318"/>
      <c r="R16" s="319"/>
      <c r="T16" s="25"/>
    </row>
    <row r="17" spans="1:20" ht="17.25" customHeight="1">
      <c r="B17" s="257" t="s">
        <v>71</v>
      </c>
      <c r="C17" s="258"/>
      <c r="D17" s="164"/>
      <c r="E17" s="273"/>
      <c r="F17" s="274"/>
      <c r="G17" s="274"/>
      <c r="H17" s="275"/>
      <c r="J17" s="25"/>
      <c r="L17" s="257" t="s">
        <v>71</v>
      </c>
      <c r="M17" s="258"/>
      <c r="N17" s="183" t="s">
        <v>21</v>
      </c>
      <c r="O17" s="441" t="s">
        <v>438</v>
      </c>
      <c r="P17" s="360"/>
      <c r="Q17" s="360"/>
      <c r="R17" s="442"/>
      <c r="T17" s="25"/>
    </row>
    <row r="18" spans="1:20" ht="83.25" customHeight="1">
      <c r="B18" s="259" t="s">
        <v>700</v>
      </c>
      <c r="C18" s="301"/>
      <c r="D18" s="302"/>
      <c r="E18" s="303"/>
      <c r="F18" s="304"/>
      <c r="G18" s="304"/>
      <c r="H18" s="270"/>
      <c r="J18" s="25"/>
      <c r="L18" s="259" t="s">
        <v>700</v>
      </c>
      <c r="M18" s="301"/>
      <c r="N18" s="311" t="s">
        <v>439</v>
      </c>
      <c r="O18" s="312"/>
      <c r="P18" s="313"/>
      <c r="Q18" s="313"/>
      <c r="R18" s="314"/>
      <c r="T18" s="25"/>
    </row>
    <row r="19" spans="1:20" ht="21" customHeight="1">
      <c r="B19" s="305" t="str">
        <f>"只今の文字数："&amp;LEN(D18)&amp;"字"</f>
        <v>只今の文字数：0字</v>
      </c>
      <c r="C19" s="306"/>
      <c r="D19" s="302"/>
      <c r="E19" s="303"/>
      <c r="F19" s="304"/>
      <c r="G19" s="304"/>
      <c r="H19" s="270"/>
      <c r="J19" s="25"/>
      <c r="L19" s="305" t="str">
        <f>"只今の文字数："&amp;LEN(N18)&amp;"字"</f>
        <v>只今の文字数：4字</v>
      </c>
      <c r="M19" s="306"/>
      <c r="N19" s="311"/>
      <c r="O19" s="312"/>
      <c r="P19" s="313"/>
      <c r="Q19" s="313"/>
      <c r="R19" s="314"/>
      <c r="T19" s="25"/>
    </row>
    <row r="20" spans="1:20" ht="83.25" customHeight="1">
      <c r="B20" s="259" t="s">
        <v>717</v>
      </c>
      <c r="C20" s="310"/>
      <c r="D20" s="302"/>
      <c r="E20" s="303"/>
      <c r="F20" s="304"/>
      <c r="G20" s="304"/>
      <c r="H20" s="270"/>
      <c r="J20" s="25"/>
      <c r="L20" s="259" t="s">
        <v>717</v>
      </c>
      <c r="M20" s="310"/>
      <c r="N20" s="311" t="s">
        <v>718</v>
      </c>
      <c r="O20" s="312"/>
      <c r="P20" s="313"/>
      <c r="Q20" s="313"/>
      <c r="R20" s="314"/>
      <c r="T20" s="25"/>
    </row>
    <row r="21" spans="1:20" ht="21" customHeight="1">
      <c r="B21" s="305" t="str">
        <f>"只今の文字数："&amp;LEN(D20)&amp;"字"</f>
        <v>只今の文字数：0字</v>
      </c>
      <c r="C21" s="306"/>
      <c r="D21" s="302"/>
      <c r="E21" s="303"/>
      <c r="F21" s="304"/>
      <c r="G21" s="304"/>
      <c r="H21" s="270"/>
      <c r="J21" s="25"/>
      <c r="L21" s="305" t="str">
        <f>"只今の文字数："&amp;LEN(N20)&amp;"字"</f>
        <v>只今の文字数：16字</v>
      </c>
      <c r="M21" s="306"/>
      <c r="N21" s="311"/>
      <c r="O21" s="312"/>
      <c r="P21" s="313"/>
      <c r="Q21" s="313"/>
      <c r="R21" s="314"/>
      <c r="T21" s="25"/>
    </row>
    <row r="22" spans="1:20" ht="19.5" customHeight="1" thickBot="1">
      <c r="A22" s="19" t="s">
        <v>650</v>
      </c>
      <c r="B22" s="252" t="s">
        <v>400</v>
      </c>
      <c r="C22" s="253"/>
      <c r="D22" s="254"/>
      <c r="E22" s="255"/>
      <c r="F22" s="255"/>
      <c r="G22" s="255"/>
      <c r="H22" s="256"/>
      <c r="J22" s="25"/>
      <c r="L22" s="252" t="s">
        <v>400</v>
      </c>
      <c r="M22" s="253"/>
      <c r="N22" s="443" t="s">
        <v>440</v>
      </c>
      <c r="O22" s="444"/>
      <c r="P22" s="444"/>
      <c r="Q22" s="444"/>
      <c r="R22" s="445"/>
      <c r="T22" s="25"/>
    </row>
    <row r="23" spans="1:20">
      <c r="J23" s="25"/>
      <c r="T23" s="25"/>
    </row>
    <row r="24" spans="1:20" ht="15" thickBot="1">
      <c r="B24" s="26" t="s">
        <v>37</v>
      </c>
      <c r="C24" s="19"/>
      <c r="J24" s="25"/>
      <c r="L24" s="26" t="s">
        <v>37</v>
      </c>
      <c r="M24" s="19"/>
      <c r="T24" s="25"/>
    </row>
    <row r="25" spans="1:20" ht="16.649999999999999" customHeight="1">
      <c r="B25" s="280" t="s">
        <v>9</v>
      </c>
      <c r="C25" s="281"/>
      <c r="D25" s="328"/>
      <c r="E25" s="329"/>
      <c r="F25" s="329"/>
      <c r="G25" s="329"/>
      <c r="H25" s="330"/>
      <c r="J25" s="25"/>
      <c r="L25" s="280" t="s">
        <v>9</v>
      </c>
      <c r="M25" s="281"/>
      <c r="N25" s="446" t="s">
        <v>35</v>
      </c>
      <c r="O25" s="447"/>
      <c r="P25" s="447"/>
      <c r="Q25" s="447"/>
      <c r="R25" s="448"/>
      <c r="T25" s="25"/>
    </row>
    <row r="26" spans="1:20" ht="16.649999999999999" customHeight="1">
      <c r="B26" s="257"/>
      <c r="C26" s="258"/>
      <c r="D26" s="331"/>
      <c r="E26" s="332"/>
      <c r="F26" s="333"/>
      <c r="G26" s="333"/>
      <c r="H26" s="334"/>
      <c r="J26" s="25"/>
      <c r="L26" s="257"/>
      <c r="M26" s="258"/>
      <c r="N26" s="449" t="s">
        <v>418</v>
      </c>
      <c r="O26" s="450"/>
      <c r="P26" s="451"/>
      <c r="Q26" s="451"/>
      <c r="R26" s="452"/>
      <c r="T26" s="25"/>
    </row>
    <row r="27" spans="1:20" ht="84.9" customHeight="1">
      <c r="B27" s="308" t="s">
        <v>701</v>
      </c>
      <c r="C27" s="309"/>
      <c r="D27" s="302"/>
      <c r="E27" s="303"/>
      <c r="F27" s="304"/>
      <c r="G27" s="304"/>
      <c r="H27" s="270"/>
      <c r="J27" s="25"/>
      <c r="L27" s="308" t="s">
        <v>701</v>
      </c>
      <c r="M27" s="309"/>
      <c r="N27" s="311" t="s">
        <v>658</v>
      </c>
      <c r="O27" s="312"/>
      <c r="P27" s="313"/>
      <c r="Q27" s="313"/>
      <c r="R27" s="314"/>
      <c r="T27" s="25"/>
    </row>
    <row r="28" spans="1:20" ht="21" customHeight="1">
      <c r="B28" s="305" t="str">
        <f>"只今の文字数："&amp;LEN(D27)&amp;"字"</f>
        <v>只今の文字数：0字</v>
      </c>
      <c r="C28" s="306"/>
      <c r="D28" s="302"/>
      <c r="E28" s="303"/>
      <c r="F28" s="304"/>
      <c r="G28" s="304"/>
      <c r="H28" s="270"/>
      <c r="J28" s="25"/>
      <c r="L28" s="305" t="str">
        <f>"只今の文字数："&amp;LEN(N27)&amp;"字"</f>
        <v>只今の文字数：19字</v>
      </c>
      <c r="M28" s="306"/>
      <c r="N28" s="311"/>
      <c r="O28" s="312"/>
      <c r="P28" s="313"/>
      <c r="Q28" s="313"/>
      <c r="R28" s="314"/>
      <c r="T28" s="25"/>
    </row>
    <row r="29" spans="1:20" ht="18.75" customHeight="1">
      <c r="B29" s="257" t="s">
        <v>419</v>
      </c>
      <c r="C29" s="258"/>
      <c r="D29" s="339"/>
      <c r="E29" s="272"/>
      <c r="F29" s="272"/>
      <c r="G29" s="272"/>
      <c r="H29" s="340"/>
      <c r="J29" s="25"/>
      <c r="L29" s="257" t="s">
        <v>419</v>
      </c>
      <c r="M29" s="258"/>
      <c r="N29" s="453" t="s">
        <v>179</v>
      </c>
      <c r="O29" s="360"/>
      <c r="P29" s="360"/>
      <c r="Q29" s="360"/>
      <c r="R29" s="442"/>
      <c r="T29" s="25"/>
    </row>
    <row r="30" spans="1:20" ht="18.75" customHeight="1">
      <c r="B30" s="257" t="s">
        <v>211</v>
      </c>
      <c r="C30" s="258"/>
      <c r="D30" s="245"/>
      <c r="E30" s="246"/>
      <c r="F30" s="247"/>
      <c r="G30" s="247"/>
      <c r="H30" s="248"/>
      <c r="J30" s="25"/>
      <c r="L30" s="257" t="s">
        <v>211</v>
      </c>
      <c r="M30" s="258"/>
      <c r="N30" s="320" t="s">
        <v>212</v>
      </c>
      <c r="O30" s="321"/>
      <c r="P30" s="322"/>
      <c r="Q30" s="322"/>
      <c r="R30" s="323"/>
      <c r="T30" s="25"/>
    </row>
    <row r="31" spans="1:20" ht="30.9" customHeight="1">
      <c r="B31" s="244" t="s">
        <v>420</v>
      </c>
      <c r="C31" s="29" t="s">
        <v>421</v>
      </c>
      <c r="D31" s="245"/>
      <c r="E31" s="246"/>
      <c r="F31" s="247"/>
      <c r="G31" s="247"/>
      <c r="H31" s="248"/>
      <c r="J31" s="25"/>
      <c r="L31" s="244" t="s">
        <v>420</v>
      </c>
      <c r="M31" s="29" t="s">
        <v>421</v>
      </c>
      <c r="N31" s="320" t="s">
        <v>659</v>
      </c>
      <c r="O31" s="321"/>
      <c r="P31" s="322"/>
      <c r="Q31" s="322"/>
      <c r="R31" s="323"/>
      <c r="T31" s="25"/>
    </row>
    <row r="32" spans="1:20" ht="30.9" customHeight="1">
      <c r="B32" s="244"/>
      <c r="C32" s="29" t="s">
        <v>422</v>
      </c>
      <c r="D32" s="335"/>
      <c r="E32" s="336"/>
      <c r="F32" s="337"/>
      <c r="G32" s="337"/>
      <c r="H32" s="338"/>
      <c r="J32" s="25"/>
      <c r="L32" s="244"/>
      <c r="M32" s="29" t="s">
        <v>422</v>
      </c>
      <c r="N32" s="320"/>
      <c r="O32" s="321"/>
      <c r="P32" s="322"/>
      <c r="Q32" s="322"/>
      <c r="R32" s="323"/>
      <c r="T32" s="25"/>
    </row>
    <row r="33" spans="2:20" ht="30.9" customHeight="1">
      <c r="B33" s="257" t="s">
        <v>198</v>
      </c>
      <c r="C33" s="258"/>
      <c r="D33" s="245"/>
      <c r="E33" s="246"/>
      <c r="F33" s="247"/>
      <c r="G33" s="247"/>
      <c r="H33" s="248"/>
      <c r="J33" s="25"/>
      <c r="L33" s="257" t="s">
        <v>198</v>
      </c>
      <c r="M33" s="258"/>
      <c r="N33" s="320" t="s">
        <v>660</v>
      </c>
      <c r="O33" s="321"/>
      <c r="P33" s="322"/>
      <c r="Q33" s="322"/>
      <c r="R33" s="323"/>
      <c r="T33" s="25"/>
    </row>
    <row r="34" spans="2:20" ht="18" customHeight="1">
      <c r="B34" s="299" t="s">
        <v>413</v>
      </c>
      <c r="C34" s="29" t="s">
        <v>408</v>
      </c>
      <c r="D34" s="163"/>
      <c r="E34" s="291"/>
      <c r="F34" s="292"/>
      <c r="G34" s="292"/>
      <c r="H34" s="293"/>
      <c r="J34" s="25"/>
      <c r="L34" s="299" t="s">
        <v>413</v>
      </c>
      <c r="M34" s="29" t="s">
        <v>408</v>
      </c>
      <c r="N34" s="160" t="s">
        <v>409</v>
      </c>
      <c r="O34" s="291"/>
      <c r="P34" s="292"/>
      <c r="Q34" s="292"/>
      <c r="R34" s="293"/>
      <c r="T34" s="25"/>
    </row>
    <row r="35" spans="2:20" ht="18" customHeight="1">
      <c r="B35" s="300"/>
      <c r="C35" s="30" t="s">
        <v>410</v>
      </c>
      <c r="D35" s="164"/>
      <c r="E35" s="294" t="s">
        <v>398</v>
      </c>
      <c r="F35" s="295"/>
      <c r="G35" s="295"/>
      <c r="H35" s="296"/>
      <c r="J35" s="25"/>
      <c r="L35" s="300"/>
      <c r="M35" s="30" t="s">
        <v>410</v>
      </c>
      <c r="N35" s="183" t="s">
        <v>653</v>
      </c>
      <c r="O35" s="294" t="s">
        <v>398</v>
      </c>
      <c r="P35" s="295"/>
      <c r="Q35" s="295"/>
      <c r="R35" s="296"/>
      <c r="T35" s="25"/>
    </row>
    <row r="36" spans="2:20" ht="31.5" customHeight="1">
      <c r="B36" s="300"/>
      <c r="C36" s="114" t="s">
        <v>411</v>
      </c>
      <c r="D36" s="165"/>
      <c r="E36" s="268"/>
      <c r="F36" s="269"/>
      <c r="G36" s="269"/>
      <c r="H36" s="270"/>
      <c r="J36" s="25"/>
      <c r="L36" s="300"/>
      <c r="M36" s="114" t="s">
        <v>411</v>
      </c>
      <c r="N36" s="184" t="s">
        <v>397</v>
      </c>
      <c r="O36" s="439" t="s">
        <v>412</v>
      </c>
      <c r="P36" s="440"/>
      <c r="Q36" s="440"/>
      <c r="R36" s="314"/>
      <c r="T36" s="25"/>
    </row>
    <row r="37" spans="2:20" ht="18" customHeight="1">
      <c r="B37" s="300"/>
      <c r="C37" s="29" t="s">
        <v>1</v>
      </c>
      <c r="D37" s="245"/>
      <c r="E37" s="246"/>
      <c r="F37" s="247"/>
      <c r="G37" s="247"/>
      <c r="H37" s="248"/>
      <c r="J37" s="25"/>
      <c r="L37" s="300"/>
      <c r="M37" s="29" t="s">
        <v>1</v>
      </c>
      <c r="N37" s="320" t="s">
        <v>414</v>
      </c>
      <c r="O37" s="321"/>
      <c r="P37" s="322"/>
      <c r="Q37" s="322"/>
      <c r="R37" s="323"/>
      <c r="T37" s="25"/>
    </row>
    <row r="38" spans="2:20" ht="18" customHeight="1">
      <c r="B38" s="282"/>
      <c r="C38" s="29" t="s">
        <v>415</v>
      </c>
      <c r="D38" s="164"/>
      <c r="E38" s="271"/>
      <c r="F38" s="272"/>
      <c r="G38" s="272"/>
      <c r="H38" s="248"/>
      <c r="J38" s="25"/>
      <c r="L38" s="282"/>
      <c r="M38" s="29" t="s">
        <v>415</v>
      </c>
      <c r="N38" s="183" t="s">
        <v>21</v>
      </c>
      <c r="O38" s="359" t="s">
        <v>218</v>
      </c>
      <c r="P38" s="360"/>
      <c r="Q38" s="360"/>
      <c r="R38" s="323"/>
      <c r="T38" s="25"/>
    </row>
    <row r="39" spans="2:20" ht="31.5" customHeight="1">
      <c r="B39" s="257" t="s">
        <v>416</v>
      </c>
      <c r="C39" s="258"/>
      <c r="D39" s="245"/>
      <c r="E39" s="246"/>
      <c r="F39" s="247"/>
      <c r="G39" s="247"/>
      <c r="H39" s="248"/>
      <c r="J39" s="25"/>
      <c r="L39" s="257" t="s">
        <v>416</v>
      </c>
      <c r="M39" s="258"/>
      <c r="N39" s="320" t="s">
        <v>417</v>
      </c>
      <c r="O39" s="321"/>
      <c r="P39" s="322"/>
      <c r="Q39" s="322"/>
      <c r="R39" s="323"/>
      <c r="T39" s="25"/>
    </row>
    <row r="40" spans="2:20" ht="18" customHeight="1" thickBot="1">
      <c r="B40" s="252" t="s">
        <v>199</v>
      </c>
      <c r="C40" s="253"/>
      <c r="D40" s="168"/>
      <c r="E40" s="265"/>
      <c r="F40" s="266"/>
      <c r="G40" s="266"/>
      <c r="H40" s="267"/>
      <c r="J40" s="25"/>
      <c r="L40" s="252" t="s">
        <v>199</v>
      </c>
      <c r="M40" s="253"/>
      <c r="N40" s="189" t="s">
        <v>209</v>
      </c>
      <c r="O40" s="454"/>
      <c r="P40" s="455"/>
      <c r="Q40" s="455"/>
      <c r="R40" s="456"/>
      <c r="T40" s="25"/>
    </row>
    <row r="41" spans="2:20">
      <c r="J41" s="25"/>
      <c r="T41" s="25"/>
    </row>
    <row r="42" spans="2:20" ht="15" thickBot="1">
      <c r="B42" s="26" t="s">
        <v>38</v>
      </c>
      <c r="J42" s="25"/>
      <c r="L42" s="26" t="s">
        <v>38</v>
      </c>
      <c r="T42" s="25"/>
    </row>
    <row r="43" spans="2:20">
      <c r="B43" s="363" t="s">
        <v>633</v>
      </c>
      <c r="C43" s="141" t="s">
        <v>61</v>
      </c>
      <c r="D43" s="228"/>
      <c r="E43" s="229"/>
      <c r="F43" s="229"/>
      <c r="G43" s="229"/>
      <c r="H43" s="230"/>
      <c r="J43" s="25"/>
      <c r="L43" s="363" t="s">
        <v>633</v>
      </c>
      <c r="M43" s="141" t="s">
        <v>61</v>
      </c>
      <c r="N43" s="190" t="s">
        <v>52</v>
      </c>
      <c r="O43" s="191" t="s">
        <v>53</v>
      </c>
      <c r="P43" s="191" t="s">
        <v>54</v>
      </c>
      <c r="Q43" s="191" t="s">
        <v>55</v>
      </c>
      <c r="R43" s="192" t="s">
        <v>56</v>
      </c>
      <c r="T43" s="25"/>
    </row>
    <row r="44" spans="2:20">
      <c r="B44" s="364"/>
      <c r="C44" s="142" t="s">
        <v>200</v>
      </c>
      <c r="D44" s="169"/>
      <c r="E44" s="227"/>
      <c r="F44" s="227"/>
      <c r="G44" s="227"/>
      <c r="H44" s="219"/>
      <c r="J44" s="25"/>
      <c r="L44" s="364"/>
      <c r="M44" s="142" t="s">
        <v>200</v>
      </c>
      <c r="N44" s="193" t="s">
        <v>184</v>
      </c>
      <c r="O44" s="194" t="s">
        <v>184</v>
      </c>
      <c r="P44" s="194" t="s">
        <v>184</v>
      </c>
      <c r="Q44" s="194" t="s">
        <v>184</v>
      </c>
      <c r="R44" s="220" t="s">
        <v>184</v>
      </c>
      <c r="T44" s="25"/>
    </row>
    <row r="45" spans="2:20">
      <c r="B45" s="364"/>
      <c r="C45" s="142" t="s">
        <v>201</v>
      </c>
      <c r="D45" s="171"/>
      <c r="E45" s="174"/>
      <c r="F45" s="174"/>
      <c r="G45" s="174"/>
      <c r="H45" s="175"/>
      <c r="J45" s="25"/>
      <c r="L45" s="364"/>
      <c r="M45" s="142" t="s">
        <v>201</v>
      </c>
      <c r="N45" s="215" t="s">
        <v>697</v>
      </c>
      <c r="O45" s="216" t="s">
        <v>697</v>
      </c>
      <c r="P45" s="216" t="s">
        <v>697</v>
      </c>
      <c r="Q45" s="216" t="s">
        <v>697</v>
      </c>
      <c r="R45" s="217" t="s">
        <v>697</v>
      </c>
      <c r="T45" s="25"/>
    </row>
    <row r="46" spans="2:20">
      <c r="B46" s="364"/>
      <c r="C46" s="172"/>
      <c r="D46" s="173"/>
      <c r="E46" s="174"/>
      <c r="F46" s="174"/>
      <c r="G46" s="174"/>
      <c r="H46" s="175"/>
      <c r="J46" s="25"/>
      <c r="L46" s="364"/>
      <c r="M46" s="195" t="s">
        <v>661</v>
      </c>
      <c r="N46" s="215" t="s">
        <v>698</v>
      </c>
      <c r="O46" s="216" t="s">
        <v>698</v>
      </c>
      <c r="P46" s="216" t="s">
        <v>698</v>
      </c>
      <c r="Q46" s="216" t="s">
        <v>698</v>
      </c>
      <c r="R46" s="217" t="s">
        <v>698</v>
      </c>
      <c r="T46" s="25"/>
    </row>
    <row r="47" spans="2:20">
      <c r="B47" s="364"/>
      <c r="C47" s="172"/>
      <c r="D47" s="173"/>
      <c r="E47" s="174"/>
      <c r="F47" s="174"/>
      <c r="G47" s="174"/>
      <c r="H47" s="175"/>
      <c r="J47" s="25"/>
      <c r="L47" s="364"/>
      <c r="M47" s="142"/>
      <c r="N47" s="215"/>
      <c r="O47" s="216"/>
      <c r="P47" s="216"/>
      <c r="Q47" s="216"/>
      <c r="R47" s="217"/>
      <c r="T47" s="25"/>
    </row>
    <row r="48" spans="2:20">
      <c r="B48" s="364"/>
      <c r="C48" s="172"/>
      <c r="D48" s="173"/>
      <c r="E48" s="174"/>
      <c r="F48" s="174"/>
      <c r="G48" s="174"/>
      <c r="H48" s="175"/>
      <c r="J48" s="25"/>
      <c r="L48" s="364"/>
      <c r="M48" s="142"/>
      <c r="N48" s="215"/>
      <c r="O48" s="216"/>
      <c r="P48" s="216"/>
      <c r="Q48" s="216"/>
      <c r="R48" s="217"/>
      <c r="T48" s="25"/>
    </row>
    <row r="49" spans="2:20">
      <c r="B49" s="364"/>
      <c r="C49" s="172"/>
      <c r="D49" s="173"/>
      <c r="E49" s="174"/>
      <c r="F49" s="174"/>
      <c r="G49" s="174"/>
      <c r="H49" s="175"/>
      <c r="J49" s="25"/>
      <c r="L49" s="364"/>
      <c r="M49" s="142"/>
      <c r="N49" s="215"/>
      <c r="O49" s="216"/>
      <c r="P49" s="216"/>
      <c r="Q49" s="216"/>
      <c r="R49" s="217"/>
      <c r="T49" s="25"/>
    </row>
    <row r="50" spans="2:20">
      <c r="B50" s="364"/>
      <c r="C50" s="29" t="s">
        <v>202</v>
      </c>
      <c r="D50" s="143">
        <f>SUM(D45:D49)</f>
        <v>0</v>
      </c>
      <c r="E50" s="121">
        <f t="shared" ref="E50:H50" si="0">SUM(E45:E49)</f>
        <v>0</v>
      </c>
      <c r="F50" s="121">
        <f t="shared" si="0"/>
        <v>0</v>
      </c>
      <c r="G50" s="121">
        <f t="shared" si="0"/>
        <v>0</v>
      </c>
      <c r="H50" s="138">
        <f t="shared" si="0"/>
        <v>0</v>
      </c>
      <c r="J50" s="25"/>
      <c r="L50" s="364"/>
      <c r="M50" s="29" t="s">
        <v>202</v>
      </c>
      <c r="N50" s="215" t="s">
        <v>697</v>
      </c>
      <c r="O50" s="216" t="s">
        <v>697</v>
      </c>
      <c r="P50" s="216" t="s">
        <v>697</v>
      </c>
      <c r="Q50" s="216" t="s">
        <v>697</v>
      </c>
      <c r="R50" s="217" t="s">
        <v>697</v>
      </c>
      <c r="T50" s="25"/>
    </row>
    <row r="51" spans="2:20" ht="16.649999999999999" customHeight="1">
      <c r="B51" s="244" t="s">
        <v>423</v>
      </c>
      <c r="C51" s="29" t="s">
        <v>29</v>
      </c>
      <c r="D51" s="164" t="s">
        <v>696</v>
      </c>
      <c r="E51" s="307"/>
      <c r="F51" s="274"/>
      <c r="G51" s="274"/>
      <c r="H51" s="279"/>
      <c r="J51" s="25"/>
      <c r="L51" s="244" t="s">
        <v>423</v>
      </c>
      <c r="M51" s="29" t="s">
        <v>29</v>
      </c>
      <c r="N51" s="183" t="s">
        <v>21</v>
      </c>
      <c r="O51" s="359" t="s">
        <v>663</v>
      </c>
      <c r="P51" s="360"/>
      <c r="Q51" s="360"/>
      <c r="R51" s="323"/>
      <c r="T51" s="25"/>
    </row>
    <row r="52" spans="2:20" ht="16.649999999999999" customHeight="1">
      <c r="B52" s="257"/>
      <c r="C52" s="29" t="s">
        <v>7</v>
      </c>
      <c r="D52" s="164" t="s">
        <v>696</v>
      </c>
      <c r="E52" s="307"/>
      <c r="F52" s="274"/>
      <c r="G52" s="274"/>
      <c r="H52" s="279"/>
      <c r="J52" s="25"/>
      <c r="L52" s="257"/>
      <c r="M52" s="29" t="s">
        <v>7</v>
      </c>
      <c r="N52" s="183" t="s">
        <v>21</v>
      </c>
      <c r="O52" s="359" t="s">
        <v>664</v>
      </c>
      <c r="P52" s="360"/>
      <c r="Q52" s="360"/>
      <c r="R52" s="323"/>
      <c r="T52" s="25"/>
    </row>
    <row r="53" spans="2:20" ht="16.649999999999999" customHeight="1">
      <c r="B53" s="257" t="s">
        <v>203</v>
      </c>
      <c r="C53" s="258"/>
      <c r="D53" s="164"/>
      <c r="E53" s="307"/>
      <c r="F53" s="274"/>
      <c r="G53" s="274"/>
      <c r="H53" s="279"/>
      <c r="J53" s="25"/>
      <c r="L53" s="257" t="s">
        <v>203</v>
      </c>
      <c r="M53" s="258"/>
      <c r="N53" s="183" t="s">
        <v>183</v>
      </c>
      <c r="O53" s="359" t="s">
        <v>424</v>
      </c>
      <c r="P53" s="360"/>
      <c r="Q53" s="360"/>
      <c r="R53" s="323"/>
      <c r="T53" s="25"/>
    </row>
    <row r="54" spans="2:20" ht="16.649999999999999" customHeight="1">
      <c r="B54" s="257" t="s">
        <v>8</v>
      </c>
      <c r="C54" s="258"/>
      <c r="D54" s="164"/>
      <c r="E54" s="307"/>
      <c r="F54" s="274"/>
      <c r="G54" s="274"/>
      <c r="H54" s="279"/>
      <c r="J54" s="25"/>
      <c r="L54" s="257" t="s">
        <v>8</v>
      </c>
      <c r="M54" s="258"/>
      <c r="N54" s="183" t="s">
        <v>21</v>
      </c>
      <c r="O54" s="359" t="s">
        <v>665</v>
      </c>
      <c r="P54" s="360"/>
      <c r="Q54" s="360"/>
      <c r="R54" s="323"/>
      <c r="T54" s="25"/>
    </row>
    <row r="55" spans="2:20" ht="16.649999999999999" customHeight="1">
      <c r="B55" s="257" t="s">
        <v>23</v>
      </c>
      <c r="C55" s="258"/>
      <c r="D55" s="163"/>
      <c r="E55" s="262"/>
      <c r="F55" s="263"/>
      <c r="G55" s="263"/>
      <c r="H55" s="264"/>
      <c r="J55" s="25"/>
      <c r="L55" s="257" t="s">
        <v>23</v>
      </c>
      <c r="M55" s="258"/>
      <c r="N55" s="160" t="s">
        <v>654</v>
      </c>
      <c r="O55" s="317"/>
      <c r="P55" s="318"/>
      <c r="Q55" s="318"/>
      <c r="R55" s="319"/>
      <c r="T55" s="25"/>
    </row>
    <row r="56" spans="2:20" ht="16.649999999999999" customHeight="1">
      <c r="B56" s="257" t="s">
        <v>425</v>
      </c>
      <c r="C56" s="258"/>
      <c r="D56" s="163"/>
      <c r="E56" s="262"/>
      <c r="F56" s="263"/>
      <c r="G56" s="263"/>
      <c r="H56" s="264"/>
      <c r="J56" s="25"/>
      <c r="L56" s="257" t="s">
        <v>425</v>
      </c>
      <c r="M56" s="258"/>
      <c r="N56" s="160" t="s">
        <v>662</v>
      </c>
      <c r="O56" s="317"/>
      <c r="P56" s="318"/>
      <c r="Q56" s="318"/>
      <c r="R56" s="319"/>
      <c r="T56" s="25"/>
    </row>
    <row r="57" spans="2:20" ht="42.75" customHeight="1">
      <c r="B57" s="299" t="s">
        <v>17</v>
      </c>
      <c r="C57" s="258"/>
      <c r="D57" s="302"/>
      <c r="E57" s="303"/>
      <c r="F57" s="304"/>
      <c r="G57" s="304"/>
      <c r="H57" s="270"/>
      <c r="J57" s="25"/>
      <c r="L57" s="299" t="s">
        <v>17</v>
      </c>
      <c r="M57" s="258"/>
      <c r="N57" s="311" t="s">
        <v>655</v>
      </c>
      <c r="O57" s="312"/>
      <c r="P57" s="313"/>
      <c r="Q57" s="313"/>
      <c r="R57" s="314"/>
      <c r="T57" s="25"/>
    </row>
    <row r="58" spans="2:20" ht="17.25" customHeight="1">
      <c r="B58" s="282"/>
      <c r="C58" s="29" t="s">
        <v>426</v>
      </c>
      <c r="D58" s="163"/>
      <c r="E58" s="262"/>
      <c r="F58" s="263"/>
      <c r="G58" s="263"/>
      <c r="H58" s="264"/>
      <c r="J58" s="25"/>
      <c r="L58" s="282"/>
      <c r="M58" s="29" t="s">
        <v>426</v>
      </c>
      <c r="N58" s="160" t="s">
        <v>427</v>
      </c>
      <c r="O58" s="317"/>
      <c r="P58" s="318"/>
      <c r="Q58" s="318"/>
      <c r="R58" s="319"/>
      <c r="T58" s="25"/>
    </row>
    <row r="59" spans="2:20" ht="17.25" customHeight="1">
      <c r="B59" s="257"/>
      <c r="C59" s="29" t="s">
        <v>47</v>
      </c>
      <c r="D59" s="245"/>
      <c r="E59" s="246"/>
      <c r="F59" s="247"/>
      <c r="G59" s="247"/>
      <c r="H59" s="248"/>
      <c r="J59" s="25"/>
      <c r="L59" s="257"/>
      <c r="M59" s="29" t="s">
        <v>47</v>
      </c>
      <c r="N59" s="320" t="s">
        <v>666</v>
      </c>
      <c r="O59" s="321"/>
      <c r="P59" s="322"/>
      <c r="Q59" s="322"/>
      <c r="R59" s="323"/>
      <c r="T59" s="25"/>
    </row>
    <row r="60" spans="2:20" ht="17.25" customHeight="1">
      <c r="B60" s="257"/>
      <c r="C60" s="31" t="s">
        <v>204</v>
      </c>
      <c r="D60" s="163" t="s">
        <v>696</v>
      </c>
      <c r="E60" s="262"/>
      <c r="F60" s="263"/>
      <c r="G60" s="263"/>
      <c r="H60" s="264"/>
      <c r="J60" s="25"/>
      <c r="L60" s="257"/>
      <c r="M60" s="31" t="s">
        <v>204</v>
      </c>
      <c r="N60" s="160" t="s">
        <v>189</v>
      </c>
      <c r="O60" s="317"/>
      <c r="P60" s="318"/>
      <c r="Q60" s="318"/>
      <c r="R60" s="319"/>
      <c r="T60" s="25"/>
    </row>
    <row r="61" spans="2:20" ht="17.25" customHeight="1">
      <c r="B61" s="257"/>
      <c r="C61" s="32" t="s">
        <v>428</v>
      </c>
      <c r="D61" s="276"/>
      <c r="E61" s="277"/>
      <c r="F61" s="278"/>
      <c r="G61" s="278"/>
      <c r="H61" s="279"/>
      <c r="J61" s="25"/>
      <c r="L61" s="257"/>
      <c r="M61" s="32" t="s">
        <v>428</v>
      </c>
      <c r="N61" s="324"/>
      <c r="O61" s="325"/>
      <c r="P61" s="326"/>
      <c r="Q61" s="326"/>
      <c r="R61" s="327"/>
      <c r="T61" s="25"/>
    </row>
    <row r="62" spans="2:20" ht="30.9" customHeight="1">
      <c r="B62" s="315" t="s">
        <v>429</v>
      </c>
      <c r="C62" s="316"/>
      <c r="D62" s="302"/>
      <c r="E62" s="303"/>
      <c r="F62" s="304"/>
      <c r="G62" s="304"/>
      <c r="H62" s="270"/>
      <c r="J62" s="25"/>
      <c r="L62" s="315" t="s">
        <v>429</v>
      </c>
      <c r="M62" s="316"/>
      <c r="N62" s="311" t="s">
        <v>667</v>
      </c>
      <c r="O62" s="312"/>
      <c r="P62" s="313"/>
      <c r="Q62" s="313"/>
      <c r="R62" s="314"/>
      <c r="T62" s="25"/>
    </row>
    <row r="63" spans="2:20" ht="18" customHeight="1">
      <c r="B63" s="244" t="s">
        <v>430</v>
      </c>
      <c r="C63" s="29" t="s">
        <v>41</v>
      </c>
      <c r="D63" s="163"/>
      <c r="E63" s="344"/>
      <c r="F63" s="345"/>
      <c r="G63" s="345"/>
      <c r="H63" s="346"/>
      <c r="J63" s="25"/>
      <c r="L63" s="244" t="s">
        <v>430</v>
      </c>
      <c r="M63" s="29" t="s">
        <v>41</v>
      </c>
      <c r="N63" s="160" t="s">
        <v>668</v>
      </c>
      <c r="O63" s="344"/>
      <c r="P63" s="345"/>
      <c r="Q63" s="345"/>
      <c r="R63" s="346"/>
      <c r="T63" s="25"/>
    </row>
    <row r="64" spans="2:20" ht="18" customHeight="1">
      <c r="B64" s="257"/>
      <c r="C64" s="29" t="s">
        <v>42</v>
      </c>
      <c r="D64" s="163"/>
      <c r="E64" s="347"/>
      <c r="F64" s="348"/>
      <c r="G64" s="348"/>
      <c r="H64" s="349"/>
      <c r="J64" s="25"/>
      <c r="L64" s="257"/>
      <c r="M64" s="29" t="s">
        <v>42</v>
      </c>
      <c r="N64" s="160" t="s">
        <v>668</v>
      </c>
      <c r="O64" s="347"/>
      <c r="P64" s="348"/>
      <c r="Q64" s="348"/>
      <c r="R64" s="349"/>
      <c r="T64" s="25"/>
    </row>
    <row r="65" spans="1:20" ht="18" customHeight="1">
      <c r="B65" s="257" t="s">
        <v>431</v>
      </c>
      <c r="C65" s="258"/>
      <c r="D65" s="163"/>
      <c r="E65" s="347"/>
      <c r="F65" s="348"/>
      <c r="G65" s="348"/>
      <c r="H65" s="349"/>
      <c r="J65" s="25"/>
      <c r="L65" s="257" t="s">
        <v>431</v>
      </c>
      <c r="M65" s="258"/>
      <c r="N65" s="160" t="s">
        <v>669</v>
      </c>
      <c r="O65" s="347"/>
      <c r="P65" s="348"/>
      <c r="Q65" s="348"/>
      <c r="R65" s="349"/>
      <c r="T65" s="25"/>
    </row>
    <row r="66" spans="1:20" ht="18" customHeight="1">
      <c r="B66" s="244" t="s">
        <v>433</v>
      </c>
      <c r="C66" s="29" t="s">
        <v>44</v>
      </c>
      <c r="D66" s="163"/>
      <c r="E66" s="347"/>
      <c r="F66" s="348"/>
      <c r="G66" s="348"/>
      <c r="H66" s="349"/>
      <c r="J66" s="25"/>
      <c r="L66" s="244" t="s">
        <v>433</v>
      </c>
      <c r="M66" s="29" t="s">
        <v>44</v>
      </c>
      <c r="N66" s="160" t="s">
        <v>21</v>
      </c>
      <c r="O66" s="347"/>
      <c r="P66" s="348"/>
      <c r="Q66" s="348"/>
      <c r="R66" s="349"/>
      <c r="T66" s="25"/>
    </row>
    <row r="67" spans="1:20" ht="18" customHeight="1">
      <c r="B67" s="244"/>
      <c r="C67" s="29" t="s">
        <v>45</v>
      </c>
      <c r="D67" s="163"/>
      <c r="E67" s="347"/>
      <c r="F67" s="348"/>
      <c r="G67" s="348"/>
      <c r="H67" s="349"/>
      <c r="J67" s="25"/>
      <c r="L67" s="244"/>
      <c r="M67" s="29" t="s">
        <v>45</v>
      </c>
      <c r="N67" s="160" t="s">
        <v>21</v>
      </c>
      <c r="O67" s="347"/>
      <c r="P67" s="348"/>
      <c r="Q67" s="348"/>
      <c r="R67" s="349"/>
      <c r="T67" s="25"/>
    </row>
    <row r="68" spans="1:20" ht="18" customHeight="1">
      <c r="B68" s="244"/>
      <c r="C68" s="29" t="s">
        <v>46</v>
      </c>
      <c r="D68" s="163"/>
      <c r="E68" s="347"/>
      <c r="F68" s="348"/>
      <c r="G68" s="348"/>
      <c r="H68" s="349"/>
      <c r="J68" s="25"/>
      <c r="L68" s="244"/>
      <c r="M68" s="29" t="s">
        <v>46</v>
      </c>
      <c r="N68" s="160" t="s">
        <v>21</v>
      </c>
      <c r="O68" s="347"/>
      <c r="P68" s="348"/>
      <c r="Q68" s="348"/>
      <c r="R68" s="349"/>
      <c r="T68" s="25"/>
    </row>
    <row r="69" spans="1:20" ht="18" customHeight="1">
      <c r="B69" s="244" t="s">
        <v>434</v>
      </c>
      <c r="C69" s="29" t="s">
        <v>3</v>
      </c>
      <c r="D69" s="163"/>
      <c r="E69" s="347"/>
      <c r="F69" s="348"/>
      <c r="G69" s="348"/>
      <c r="H69" s="349"/>
      <c r="J69" s="25"/>
      <c r="L69" s="244" t="s">
        <v>434</v>
      </c>
      <c r="M69" s="29" t="s">
        <v>3</v>
      </c>
      <c r="N69" s="160" t="s">
        <v>21</v>
      </c>
      <c r="O69" s="347"/>
      <c r="P69" s="348"/>
      <c r="Q69" s="348"/>
      <c r="R69" s="349"/>
      <c r="T69" s="25"/>
    </row>
    <row r="70" spans="1:20" ht="18" customHeight="1">
      <c r="B70" s="244"/>
      <c r="C70" s="29" t="s">
        <v>20</v>
      </c>
      <c r="D70" s="163"/>
      <c r="E70" s="347"/>
      <c r="F70" s="348"/>
      <c r="G70" s="348"/>
      <c r="H70" s="349"/>
      <c r="J70" s="25"/>
      <c r="L70" s="244"/>
      <c r="M70" s="29" t="s">
        <v>20</v>
      </c>
      <c r="N70" s="160" t="s">
        <v>21</v>
      </c>
      <c r="O70" s="347"/>
      <c r="P70" s="348"/>
      <c r="Q70" s="348"/>
      <c r="R70" s="349"/>
      <c r="T70" s="25"/>
    </row>
    <row r="71" spans="1:20" ht="18" customHeight="1">
      <c r="B71" s="244"/>
      <c r="C71" s="29" t="s">
        <v>4</v>
      </c>
      <c r="D71" s="163"/>
      <c r="E71" s="347"/>
      <c r="F71" s="348"/>
      <c r="G71" s="348"/>
      <c r="H71" s="349"/>
      <c r="J71" s="25"/>
      <c r="L71" s="244"/>
      <c r="M71" s="29" t="s">
        <v>4</v>
      </c>
      <c r="N71" s="160" t="s">
        <v>21</v>
      </c>
      <c r="O71" s="347"/>
      <c r="P71" s="348"/>
      <c r="Q71" s="348"/>
      <c r="R71" s="349"/>
      <c r="T71" s="25"/>
    </row>
    <row r="72" spans="1:20" ht="18" customHeight="1" thickBot="1">
      <c r="B72" s="353"/>
      <c r="C72" s="117" t="s">
        <v>5</v>
      </c>
      <c r="D72" s="168"/>
      <c r="E72" s="350"/>
      <c r="F72" s="351"/>
      <c r="G72" s="351"/>
      <c r="H72" s="352"/>
      <c r="J72" s="25"/>
      <c r="L72" s="353"/>
      <c r="M72" s="117" t="s">
        <v>5</v>
      </c>
      <c r="N72" s="189" t="s">
        <v>21</v>
      </c>
      <c r="O72" s="350"/>
      <c r="P72" s="351"/>
      <c r="Q72" s="351"/>
      <c r="R72" s="352"/>
      <c r="T72" s="25"/>
    </row>
    <row r="73" spans="1:20">
      <c r="J73" s="25"/>
      <c r="T73" s="25"/>
    </row>
    <row r="74" spans="1:20" ht="15" thickBot="1">
      <c r="B74" s="26" t="s">
        <v>484</v>
      </c>
      <c r="C74" s="19"/>
      <c r="J74" s="25"/>
      <c r="L74" s="26" t="s">
        <v>484</v>
      </c>
      <c r="M74" s="19"/>
      <c r="T74" s="25"/>
    </row>
    <row r="75" spans="1:20" ht="17.25" customHeight="1">
      <c r="B75" s="280" t="s">
        <v>22</v>
      </c>
      <c r="C75" s="281"/>
      <c r="D75" s="176"/>
      <c r="E75" s="341" t="s">
        <v>436</v>
      </c>
      <c r="F75" s="342"/>
      <c r="G75" s="342"/>
      <c r="H75" s="343"/>
      <c r="J75" s="25"/>
      <c r="L75" s="280" t="s">
        <v>22</v>
      </c>
      <c r="M75" s="281"/>
      <c r="N75" s="196">
        <v>1</v>
      </c>
      <c r="O75" s="341" t="s">
        <v>436</v>
      </c>
      <c r="P75" s="342"/>
      <c r="Q75" s="342"/>
      <c r="R75" s="343"/>
      <c r="T75" s="25"/>
    </row>
    <row r="76" spans="1:20" ht="17.25" customHeight="1">
      <c r="B76" s="257" t="s">
        <v>6</v>
      </c>
      <c r="C76" s="258"/>
      <c r="D76" s="164" t="s">
        <v>696</v>
      </c>
      <c r="E76" s="307"/>
      <c r="F76" s="274"/>
      <c r="G76" s="274"/>
      <c r="H76" s="279"/>
      <c r="J76" s="25"/>
      <c r="L76" s="257" t="s">
        <v>6</v>
      </c>
      <c r="M76" s="258"/>
      <c r="N76" s="183" t="s">
        <v>21</v>
      </c>
      <c r="O76" s="359" t="s">
        <v>670</v>
      </c>
      <c r="P76" s="360"/>
      <c r="Q76" s="360"/>
      <c r="R76" s="323"/>
      <c r="T76" s="25"/>
    </row>
    <row r="77" spans="1:20" ht="17.25" customHeight="1">
      <c r="A77" s="19" t="s">
        <v>650</v>
      </c>
      <c r="B77" s="354" t="s">
        <v>401</v>
      </c>
      <c r="C77" s="355"/>
      <c r="D77" s="164"/>
      <c r="E77" s="356"/>
      <c r="F77" s="357"/>
      <c r="G77" s="357"/>
      <c r="H77" s="358"/>
      <c r="J77" s="25"/>
      <c r="L77" s="354" t="s">
        <v>401</v>
      </c>
      <c r="M77" s="355"/>
      <c r="N77" s="183" t="s">
        <v>210</v>
      </c>
      <c r="O77" s="318"/>
      <c r="P77" s="361"/>
      <c r="Q77" s="361"/>
      <c r="R77" s="362"/>
      <c r="T77" s="25"/>
    </row>
    <row r="78" spans="1:20" ht="17.25" customHeight="1">
      <c r="B78" s="354" t="s">
        <v>63</v>
      </c>
      <c r="C78" s="365"/>
      <c r="D78" s="339"/>
      <c r="E78" s="272"/>
      <c r="F78" s="272"/>
      <c r="G78" s="272"/>
      <c r="H78" s="340"/>
      <c r="J78" s="25"/>
      <c r="L78" s="354" t="s">
        <v>63</v>
      </c>
      <c r="M78" s="365"/>
      <c r="N78" s="453" t="s">
        <v>190</v>
      </c>
      <c r="O78" s="360"/>
      <c r="P78" s="360"/>
      <c r="Q78" s="360"/>
      <c r="R78" s="442"/>
      <c r="T78" s="25"/>
    </row>
    <row r="79" spans="1:20" ht="35.25" customHeight="1">
      <c r="B79" s="257" t="s">
        <v>31</v>
      </c>
      <c r="C79" s="258"/>
      <c r="D79" s="302"/>
      <c r="E79" s="303"/>
      <c r="F79" s="304"/>
      <c r="G79" s="304"/>
      <c r="H79" s="270"/>
      <c r="J79" s="25"/>
      <c r="L79" s="257" t="s">
        <v>31</v>
      </c>
      <c r="M79" s="258"/>
      <c r="N79" s="311" t="s">
        <v>441</v>
      </c>
      <c r="O79" s="312"/>
      <c r="P79" s="313"/>
      <c r="Q79" s="313"/>
      <c r="R79" s="314"/>
      <c r="T79" s="25"/>
    </row>
    <row r="80" spans="1:20" ht="18" customHeight="1">
      <c r="B80" s="257" t="s">
        <v>485</v>
      </c>
      <c r="C80" s="258"/>
      <c r="D80" s="401"/>
      <c r="E80" s="269"/>
      <c r="F80" s="269"/>
      <c r="G80" s="269"/>
      <c r="H80" s="402"/>
      <c r="J80" s="25"/>
      <c r="L80" s="257" t="s">
        <v>485</v>
      </c>
      <c r="M80" s="258"/>
      <c r="N80" s="457" t="s">
        <v>68</v>
      </c>
      <c r="O80" s="440"/>
      <c r="P80" s="440"/>
      <c r="Q80" s="440"/>
      <c r="R80" s="458"/>
      <c r="T80" s="25"/>
    </row>
    <row r="81" spans="2:20" ht="18" customHeight="1">
      <c r="B81" s="259" t="s">
        <v>486</v>
      </c>
      <c r="C81" s="29" t="s">
        <v>421</v>
      </c>
      <c r="D81" s="302"/>
      <c r="E81" s="303"/>
      <c r="F81" s="426"/>
      <c r="G81" s="427"/>
      <c r="H81" s="428"/>
      <c r="J81" s="25"/>
      <c r="L81" s="259" t="s">
        <v>486</v>
      </c>
      <c r="M81" s="29" t="s">
        <v>421</v>
      </c>
      <c r="N81" s="311" t="s">
        <v>64</v>
      </c>
      <c r="O81" s="312"/>
      <c r="P81" s="459"/>
      <c r="Q81" s="460"/>
      <c r="R81" s="461"/>
      <c r="T81" s="25"/>
    </row>
    <row r="82" spans="2:20" ht="18" customHeight="1">
      <c r="B82" s="260"/>
      <c r="C82" s="29" t="s">
        <v>422</v>
      </c>
      <c r="D82" s="335"/>
      <c r="E82" s="336"/>
      <c r="F82" s="429"/>
      <c r="G82" s="430"/>
      <c r="H82" s="431"/>
      <c r="J82" s="25"/>
      <c r="L82" s="260"/>
      <c r="M82" s="29" t="s">
        <v>422</v>
      </c>
      <c r="N82" s="311" t="s">
        <v>671</v>
      </c>
      <c r="O82" s="312"/>
      <c r="P82" s="462"/>
      <c r="Q82" s="463"/>
      <c r="R82" s="464"/>
      <c r="T82" s="25"/>
    </row>
    <row r="83" spans="2:20" ht="18" customHeight="1">
      <c r="B83" s="260"/>
      <c r="C83" s="29" t="s">
        <v>487</v>
      </c>
      <c r="D83" s="335"/>
      <c r="E83" s="336"/>
      <c r="F83" s="429"/>
      <c r="G83" s="430"/>
      <c r="H83" s="431"/>
      <c r="J83" s="25"/>
      <c r="L83" s="260"/>
      <c r="M83" s="29" t="s">
        <v>487</v>
      </c>
      <c r="N83" s="311" t="s">
        <v>672</v>
      </c>
      <c r="O83" s="312"/>
      <c r="P83" s="462"/>
      <c r="Q83" s="463"/>
      <c r="R83" s="464"/>
      <c r="T83" s="25"/>
    </row>
    <row r="84" spans="2:20" ht="18" customHeight="1">
      <c r="B84" s="260"/>
      <c r="C84" s="29" t="s">
        <v>488</v>
      </c>
      <c r="D84" s="335"/>
      <c r="E84" s="336"/>
      <c r="F84" s="429"/>
      <c r="G84" s="430"/>
      <c r="H84" s="431"/>
      <c r="J84" s="25"/>
      <c r="L84" s="260"/>
      <c r="M84" s="29" t="s">
        <v>488</v>
      </c>
      <c r="N84" s="311" t="s">
        <v>222</v>
      </c>
      <c r="O84" s="312"/>
      <c r="P84" s="462"/>
      <c r="Q84" s="463"/>
      <c r="R84" s="464"/>
      <c r="T84" s="25"/>
    </row>
    <row r="85" spans="2:20" ht="18" customHeight="1">
      <c r="B85" s="260"/>
      <c r="C85" s="29" t="s">
        <v>489</v>
      </c>
      <c r="D85" s="335"/>
      <c r="E85" s="336"/>
      <c r="F85" s="429"/>
      <c r="G85" s="430"/>
      <c r="H85" s="431"/>
      <c r="J85" s="25"/>
      <c r="L85" s="260"/>
      <c r="M85" s="29" t="s">
        <v>489</v>
      </c>
      <c r="N85" s="311" t="s">
        <v>65</v>
      </c>
      <c r="O85" s="312"/>
      <c r="P85" s="462"/>
      <c r="Q85" s="463"/>
      <c r="R85" s="464"/>
      <c r="T85" s="25"/>
    </row>
    <row r="86" spans="2:20" ht="18" customHeight="1">
      <c r="B86" s="260"/>
      <c r="C86" s="29" t="s">
        <v>490</v>
      </c>
      <c r="D86" s="335"/>
      <c r="E86" s="336"/>
      <c r="F86" s="429"/>
      <c r="G86" s="430"/>
      <c r="H86" s="431"/>
      <c r="J86" s="25"/>
      <c r="L86" s="260"/>
      <c r="M86" s="29" t="s">
        <v>490</v>
      </c>
      <c r="N86" s="468"/>
      <c r="O86" s="388"/>
      <c r="P86" s="462"/>
      <c r="Q86" s="463"/>
      <c r="R86" s="464"/>
      <c r="T86" s="25"/>
    </row>
    <row r="87" spans="2:20" ht="18" customHeight="1">
      <c r="B87" s="260"/>
      <c r="C87" s="29" t="s">
        <v>491</v>
      </c>
      <c r="D87" s="335"/>
      <c r="E87" s="336"/>
      <c r="F87" s="429"/>
      <c r="G87" s="430"/>
      <c r="H87" s="431"/>
      <c r="J87" s="25"/>
      <c r="L87" s="260"/>
      <c r="M87" s="29" t="s">
        <v>491</v>
      </c>
      <c r="N87" s="468"/>
      <c r="O87" s="388"/>
      <c r="P87" s="462"/>
      <c r="Q87" s="463"/>
      <c r="R87" s="464"/>
      <c r="T87" s="25"/>
    </row>
    <row r="88" spans="2:20" ht="18" customHeight="1">
      <c r="B88" s="260"/>
      <c r="C88" s="29" t="s">
        <v>492</v>
      </c>
      <c r="D88" s="335"/>
      <c r="E88" s="336"/>
      <c r="F88" s="429"/>
      <c r="G88" s="430"/>
      <c r="H88" s="431"/>
      <c r="J88" s="25"/>
      <c r="L88" s="260"/>
      <c r="M88" s="29" t="s">
        <v>492</v>
      </c>
      <c r="N88" s="468"/>
      <c r="O88" s="388"/>
      <c r="P88" s="462"/>
      <c r="Q88" s="463"/>
      <c r="R88" s="464"/>
      <c r="T88" s="25"/>
    </row>
    <row r="89" spans="2:20" ht="18" customHeight="1">
      <c r="B89" s="261"/>
      <c r="C89" s="29" t="s">
        <v>493</v>
      </c>
      <c r="D89" s="335"/>
      <c r="E89" s="336"/>
      <c r="F89" s="432"/>
      <c r="G89" s="433"/>
      <c r="H89" s="434"/>
      <c r="J89" s="25"/>
      <c r="L89" s="261"/>
      <c r="M89" s="29" t="s">
        <v>493</v>
      </c>
      <c r="N89" s="468"/>
      <c r="O89" s="388"/>
      <c r="P89" s="465"/>
      <c r="Q89" s="466"/>
      <c r="R89" s="467"/>
      <c r="T89" s="25"/>
    </row>
    <row r="90" spans="2:20" ht="18" customHeight="1">
      <c r="B90" s="257" t="s">
        <v>494</v>
      </c>
      <c r="C90" s="258"/>
      <c r="D90" s="401"/>
      <c r="E90" s="269"/>
      <c r="F90" s="269"/>
      <c r="G90" s="269"/>
      <c r="H90" s="402"/>
      <c r="J90" s="25"/>
      <c r="L90" s="257" t="s">
        <v>494</v>
      </c>
      <c r="M90" s="258"/>
      <c r="N90" s="457" t="s">
        <v>673</v>
      </c>
      <c r="O90" s="440"/>
      <c r="P90" s="440"/>
      <c r="Q90" s="440"/>
      <c r="R90" s="458"/>
      <c r="T90" s="25"/>
    </row>
    <row r="91" spans="2:20" ht="18" customHeight="1">
      <c r="B91" s="257" t="s">
        <v>495</v>
      </c>
      <c r="C91" s="258"/>
      <c r="D91" s="163"/>
      <c r="E91" s="398"/>
      <c r="F91" s="399"/>
      <c r="G91" s="399"/>
      <c r="H91" s="400"/>
      <c r="J91" s="25"/>
      <c r="L91" s="257" t="s">
        <v>495</v>
      </c>
      <c r="M91" s="258"/>
      <c r="N91" s="160" t="s">
        <v>21</v>
      </c>
      <c r="O91" s="469"/>
      <c r="P91" s="470"/>
      <c r="Q91" s="470"/>
      <c r="R91" s="471"/>
      <c r="T91" s="25"/>
    </row>
    <row r="92" spans="2:20" ht="18" customHeight="1">
      <c r="B92" s="257" t="s">
        <v>496</v>
      </c>
      <c r="C92" s="258"/>
      <c r="D92" s="401"/>
      <c r="E92" s="269"/>
      <c r="F92" s="269"/>
      <c r="G92" s="269"/>
      <c r="H92" s="402"/>
      <c r="J92" s="25"/>
      <c r="L92" s="257" t="s">
        <v>496</v>
      </c>
      <c r="M92" s="258"/>
      <c r="N92" s="457" t="s">
        <v>674</v>
      </c>
      <c r="O92" s="440"/>
      <c r="P92" s="440"/>
      <c r="Q92" s="440"/>
      <c r="R92" s="458"/>
      <c r="T92" s="25"/>
    </row>
    <row r="93" spans="2:20" ht="18" customHeight="1">
      <c r="B93" s="257" t="s">
        <v>497</v>
      </c>
      <c r="C93" s="258"/>
      <c r="D93" s="401"/>
      <c r="E93" s="269"/>
      <c r="F93" s="269"/>
      <c r="G93" s="269"/>
      <c r="H93" s="402"/>
      <c r="J93" s="25"/>
      <c r="L93" s="257" t="s">
        <v>497</v>
      </c>
      <c r="M93" s="258"/>
      <c r="N93" s="457" t="s">
        <v>68</v>
      </c>
      <c r="O93" s="440"/>
      <c r="P93" s="440"/>
      <c r="Q93" s="440"/>
      <c r="R93" s="458"/>
      <c r="T93" s="25"/>
    </row>
    <row r="94" spans="2:20" ht="18" customHeight="1">
      <c r="B94" s="257" t="s">
        <v>498</v>
      </c>
      <c r="C94" s="258"/>
      <c r="D94" s="401"/>
      <c r="E94" s="269"/>
      <c r="F94" s="269"/>
      <c r="G94" s="269"/>
      <c r="H94" s="402"/>
      <c r="J94" s="25"/>
      <c r="L94" s="257" t="s">
        <v>498</v>
      </c>
      <c r="M94" s="258"/>
      <c r="N94" s="457" t="s">
        <v>674</v>
      </c>
      <c r="O94" s="440"/>
      <c r="P94" s="440"/>
      <c r="Q94" s="440"/>
      <c r="R94" s="458"/>
      <c r="T94" s="25"/>
    </row>
    <row r="95" spans="2:20" ht="18" customHeight="1">
      <c r="B95" s="257" t="s">
        <v>499</v>
      </c>
      <c r="C95" s="258"/>
      <c r="D95" s="164" t="s">
        <v>699</v>
      </c>
      <c r="E95" s="136" t="s">
        <v>501</v>
      </c>
      <c r="F95" s="218"/>
      <c r="G95" s="137" t="s">
        <v>500</v>
      </c>
      <c r="H95" s="140"/>
      <c r="J95" s="25"/>
      <c r="L95" s="257" t="s">
        <v>499</v>
      </c>
      <c r="M95" s="258"/>
      <c r="N95" s="183" t="s">
        <v>209</v>
      </c>
      <c r="O95" s="136" t="s">
        <v>501</v>
      </c>
      <c r="P95" s="197" t="s">
        <v>67</v>
      </c>
      <c r="Q95" s="198" t="s">
        <v>500</v>
      </c>
      <c r="R95" s="140"/>
      <c r="T95" s="25"/>
    </row>
    <row r="96" spans="2:20" ht="21" customHeight="1">
      <c r="B96" s="372" t="s">
        <v>443</v>
      </c>
      <c r="C96" s="30" t="s">
        <v>32</v>
      </c>
      <c r="D96" s="374"/>
      <c r="E96" s="375"/>
      <c r="F96" s="376"/>
      <c r="G96" s="376"/>
      <c r="H96" s="377"/>
      <c r="J96" s="25"/>
      <c r="L96" s="372" t="s">
        <v>443</v>
      </c>
      <c r="M96" s="30" t="s">
        <v>32</v>
      </c>
      <c r="N96" s="472" t="s">
        <v>192</v>
      </c>
      <c r="O96" s="473"/>
      <c r="P96" s="474"/>
      <c r="Q96" s="474"/>
      <c r="R96" s="475"/>
      <c r="T96" s="25"/>
    </row>
    <row r="97" spans="2:20" ht="21" customHeight="1">
      <c r="B97" s="372"/>
      <c r="C97" s="30" t="s">
        <v>33</v>
      </c>
      <c r="D97" s="245"/>
      <c r="E97" s="246"/>
      <c r="F97" s="247"/>
      <c r="G97" s="247"/>
      <c r="H97" s="248"/>
      <c r="J97" s="25"/>
      <c r="L97" s="372"/>
      <c r="M97" s="30" t="s">
        <v>33</v>
      </c>
      <c r="N97" s="320" t="s">
        <v>191</v>
      </c>
      <c r="O97" s="321"/>
      <c r="P97" s="322"/>
      <c r="Q97" s="322"/>
      <c r="R97" s="323"/>
      <c r="T97" s="25"/>
    </row>
    <row r="98" spans="2:20" ht="21" customHeight="1">
      <c r="B98" s="372"/>
      <c r="C98" s="30" t="s">
        <v>444</v>
      </c>
      <c r="D98" s="245"/>
      <c r="E98" s="246"/>
      <c r="F98" s="247"/>
      <c r="G98" s="247"/>
      <c r="H98" s="248"/>
      <c r="J98" s="25"/>
      <c r="L98" s="372"/>
      <c r="M98" s="30" t="s">
        <v>444</v>
      </c>
      <c r="N98" s="320" t="s">
        <v>445</v>
      </c>
      <c r="O98" s="321"/>
      <c r="P98" s="322"/>
      <c r="Q98" s="322"/>
      <c r="R98" s="323"/>
      <c r="T98" s="25"/>
    </row>
    <row r="99" spans="2:20" ht="21" customHeight="1" thickBot="1">
      <c r="B99" s="373"/>
      <c r="C99" s="33" t="s">
        <v>205</v>
      </c>
      <c r="D99" s="383"/>
      <c r="E99" s="384"/>
      <c r="F99" s="385"/>
      <c r="G99" s="385"/>
      <c r="H99" s="386"/>
      <c r="J99" s="25"/>
      <c r="L99" s="373"/>
      <c r="M99" s="33" t="s">
        <v>205</v>
      </c>
      <c r="N99" s="476" t="s">
        <v>446</v>
      </c>
      <c r="O99" s="477"/>
      <c r="P99" s="478"/>
      <c r="Q99" s="478"/>
      <c r="R99" s="479"/>
      <c r="T99" s="25"/>
    </row>
    <row r="100" spans="2:20" ht="12" customHeight="1">
      <c r="J100" s="25"/>
      <c r="T100" s="25"/>
    </row>
    <row r="101" spans="2:20">
      <c r="B101" s="26" t="s">
        <v>637</v>
      </c>
      <c r="C101" s="19"/>
      <c r="J101" s="25"/>
      <c r="L101" s="26" t="s">
        <v>637</v>
      </c>
      <c r="M101" s="19"/>
      <c r="T101" s="25"/>
    </row>
    <row r="102" spans="2:20" ht="15" thickBot="1">
      <c r="B102" s="122" t="s">
        <v>73</v>
      </c>
      <c r="C102" s="19"/>
      <c r="D102" s="127"/>
      <c r="E102" s="127" t="str">
        <f>IF(D102="","",D102-1)</f>
        <v/>
      </c>
      <c r="F102" s="127" t="str">
        <f>IF(E102="","",E102-1)</f>
        <v/>
      </c>
      <c r="J102" s="25"/>
      <c r="L102" s="122" t="s">
        <v>73</v>
      </c>
      <c r="M102" s="19"/>
      <c r="N102" s="127" t="e">
        <f>IF($H$7="","",$H$7-1)</f>
        <v>#VALUE!</v>
      </c>
      <c r="O102" s="127" t="e">
        <f>IF(N102="","",N102-1)</f>
        <v>#VALUE!</v>
      </c>
      <c r="P102" s="127" t="e">
        <f>IF(O102="","",O102-1)</f>
        <v>#VALUE!</v>
      </c>
      <c r="T102" s="25"/>
    </row>
    <row r="103" spans="2:20" ht="18.75" customHeight="1">
      <c r="B103" s="407" t="s">
        <v>638</v>
      </c>
      <c r="C103" s="123"/>
      <c r="D103" s="128" t="str">
        <f>"前年度"</f>
        <v>前年度</v>
      </c>
      <c r="E103" s="126" t="str">
        <f>"2年度前"</f>
        <v>2年度前</v>
      </c>
      <c r="F103" s="126" t="str">
        <f>"3年度前"</f>
        <v>3年度前</v>
      </c>
      <c r="G103" s="410"/>
      <c r="H103" s="411"/>
      <c r="J103" s="25"/>
      <c r="L103" s="407" t="s">
        <v>638</v>
      </c>
      <c r="M103" s="123"/>
      <c r="N103" s="199" t="str">
        <f>"前年度"</f>
        <v>前年度</v>
      </c>
      <c r="O103" s="200" t="str">
        <f>"2年度前"</f>
        <v>2年度前</v>
      </c>
      <c r="P103" s="200" t="str">
        <f>"3年度前"</f>
        <v>3年度前</v>
      </c>
      <c r="Q103" s="480"/>
      <c r="R103" s="481"/>
      <c r="T103" s="25"/>
    </row>
    <row r="104" spans="2:20" ht="20.25" customHeight="1">
      <c r="B104" s="408"/>
      <c r="C104" s="29" t="s">
        <v>635</v>
      </c>
      <c r="D104" s="169"/>
      <c r="E104" s="170"/>
      <c r="F104" s="170"/>
      <c r="G104" s="412" t="s">
        <v>639</v>
      </c>
      <c r="H104" s="406"/>
      <c r="J104" s="25"/>
      <c r="L104" s="408"/>
      <c r="M104" s="29" t="s">
        <v>635</v>
      </c>
      <c r="N104" s="193" t="s">
        <v>676</v>
      </c>
      <c r="O104" s="194" t="s">
        <v>675</v>
      </c>
      <c r="P104" s="194" t="s">
        <v>675</v>
      </c>
      <c r="Q104" s="482" t="s">
        <v>639</v>
      </c>
      <c r="R104" s="484" t="s">
        <v>677</v>
      </c>
      <c r="T104" s="25"/>
    </row>
    <row r="105" spans="2:20" ht="20.25" customHeight="1">
      <c r="B105" s="408"/>
      <c r="C105" s="29" t="s">
        <v>76</v>
      </c>
      <c r="D105" s="169"/>
      <c r="E105" s="170"/>
      <c r="F105" s="170"/>
      <c r="G105" s="413"/>
      <c r="H105" s="406"/>
      <c r="J105" s="25"/>
      <c r="L105" s="408"/>
      <c r="M105" s="29" t="s">
        <v>76</v>
      </c>
      <c r="N105" s="193" t="s">
        <v>676</v>
      </c>
      <c r="O105" s="194" t="s">
        <v>675</v>
      </c>
      <c r="P105" s="194" t="s">
        <v>675</v>
      </c>
      <c r="Q105" s="483"/>
      <c r="R105" s="484"/>
      <c r="T105" s="25"/>
    </row>
    <row r="106" spans="2:20" ht="20.25" customHeight="1">
      <c r="B106" s="408"/>
      <c r="C106" s="29" t="s">
        <v>77</v>
      </c>
      <c r="D106" s="169"/>
      <c r="E106" s="170"/>
      <c r="F106" s="170"/>
      <c r="G106" s="235" t="s">
        <v>640</v>
      </c>
      <c r="H106" s="404"/>
      <c r="J106" s="25"/>
      <c r="L106" s="408"/>
      <c r="M106" s="29" t="s">
        <v>77</v>
      </c>
      <c r="N106" s="193" t="s">
        <v>676</v>
      </c>
      <c r="O106" s="194" t="s">
        <v>675</v>
      </c>
      <c r="P106" s="194" t="s">
        <v>675</v>
      </c>
      <c r="Q106" s="201" t="s">
        <v>640</v>
      </c>
      <c r="R106" s="484" t="s">
        <v>678</v>
      </c>
      <c r="T106" s="25"/>
    </row>
    <row r="107" spans="2:20" ht="20.25" customHeight="1" thickBot="1">
      <c r="B107" s="409"/>
      <c r="C107" s="117" t="s">
        <v>636</v>
      </c>
      <c r="D107" s="177"/>
      <c r="E107" s="178"/>
      <c r="F107" s="178"/>
      <c r="G107" s="125" t="s">
        <v>634</v>
      </c>
      <c r="H107" s="405"/>
      <c r="J107" s="25"/>
      <c r="L107" s="409"/>
      <c r="M107" s="117" t="s">
        <v>636</v>
      </c>
      <c r="N107" s="202" t="s">
        <v>676</v>
      </c>
      <c r="O107" s="203" t="s">
        <v>675</v>
      </c>
      <c r="P107" s="203" t="s">
        <v>675</v>
      </c>
      <c r="Q107" s="204" t="s">
        <v>634</v>
      </c>
      <c r="R107" s="485"/>
      <c r="T107" s="25"/>
    </row>
    <row r="108" spans="2:20" ht="13.5" customHeight="1">
      <c r="B108" s="124" t="s">
        <v>642</v>
      </c>
      <c r="J108" s="25"/>
      <c r="L108" s="124" t="s">
        <v>642</v>
      </c>
      <c r="T108" s="25"/>
    </row>
    <row r="109" spans="2:20" ht="13.5" customHeight="1">
      <c r="B109" s="124" t="s">
        <v>643</v>
      </c>
      <c r="J109" s="25"/>
      <c r="L109" s="124" t="s">
        <v>643</v>
      </c>
      <c r="T109" s="25"/>
    </row>
    <row r="110" spans="2:20" ht="13.5" customHeight="1">
      <c r="B110" s="124" t="s">
        <v>644</v>
      </c>
      <c r="J110" s="25"/>
      <c r="L110" s="124" t="s">
        <v>644</v>
      </c>
      <c r="T110" s="25"/>
    </row>
    <row r="111" spans="2:20" ht="5.25" customHeight="1">
      <c r="J111" s="25"/>
      <c r="T111" s="25"/>
    </row>
    <row r="112" spans="2:20" ht="15" thickBot="1">
      <c r="B112" s="122" t="s">
        <v>80</v>
      </c>
      <c r="C112" s="19"/>
      <c r="D112" s="127"/>
      <c r="E112" s="127"/>
      <c r="F112" s="127"/>
      <c r="J112" s="25"/>
      <c r="L112" s="122" t="s">
        <v>80</v>
      </c>
      <c r="M112" s="19"/>
      <c r="N112" s="127"/>
      <c r="O112" s="127"/>
      <c r="P112" s="127"/>
      <c r="T112" s="25"/>
    </row>
    <row r="113" spans="2:20" ht="27.15" customHeight="1">
      <c r="B113" s="391" t="s">
        <v>81</v>
      </c>
      <c r="C113" s="392"/>
      <c r="D113" s="393"/>
      <c r="E113" s="176"/>
      <c r="F113" s="417"/>
      <c r="G113" s="418"/>
      <c r="H113" s="419"/>
      <c r="J113" s="25"/>
      <c r="L113" s="391" t="s">
        <v>81</v>
      </c>
      <c r="M113" s="392"/>
      <c r="N113" s="393"/>
      <c r="O113" s="196" t="s">
        <v>21</v>
      </c>
      <c r="P113" s="494" t="s">
        <v>194</v>
      </c>
      <c r="Q113" s="495"/>
      <c r="R113" s="496"/>
      <c r="T113" s="25"/>
    </row>
    <row r="114" spans="2:20" ht="27.15" customHeight="1">
      <c r="B114" s="387" t="s">
        <v>82</v>
      </c>
      <c r="C114" s="388"/>
      <c r="D114" s="394"/>
      <c r="E114" s="164"/>
      <c r="F114" s="420"/>
      <c r="G114" s="421"/>
      <c r="H114" s="422"/>
      <c r="J114" s="25"/>
      <c r="L114" s="387" t="s">
        <v>82</v>
      </c>
      <c r="M114" s="388"/>
      <c r="N114" s="394"/>
      <c r="O114" s="183" t="s">
        <v>21</v>
      </c>
      <c r="P114" s="497" t="s">
        <v>679</v>
      </c>
      <c r="Q114" s="440"/>
      <c r="R114" s="458"/>
      <c r="T114" s="25"/>
    </row>
    <row r="115" spans="2:20" ht="18.75" customHeight="1">
      <c r="B115" s="387" t="s">
        <v>83</v>
      </c>
      <c r="C115" s="388"/>
      <c r="D115" s="394"/>
      <c r="E115" s="163"/>
      <c r="F115" s="414"/>
      <c r="G115" s="415"/>
      <c r="H115" s="416"/>
      <c r="J115" s="25"/>
      <c r="L115" s="387" t="s">
        <v>83</v>
      </c>
      <c r="M115" s="388"/>
      <c r="N115" s="394"/>
      <c r="O115" s="160" t="s">
        <v>21</v>
      </c>
      <c r="P115" s="498"/>
      <c r="Q115" s="499"/>
      <c r="R115" s="500"/>
      <c r="T115" s="25"/>
    </row>
    <row r="116" spans="2:20" ht="27.15" customHeight="1">
      <c r="B116" s="387" t="s">
        <v>84</v>
      </c>
      <c r="C116" s="388"/>
      <c r="D116" s="394"/>
      <c r="E116" s="164" t="s">
        <v>696</v>
      </c>
      <c r="F116" s="420"/>
      <c r="G116" s="421"/>
      <c r="H116" s="422"/>
      <c r="J116" s="25"/>
      <c r="L116" s="387" t="s">
        <v>84</v>
      </c>
      <c r="M116" s="388"/>
      <c r="N116" s="394"/>
      <c r="O116" s="183" t="s">
        <v>21</v>
      </c>
      <c r="P116" s="497" t="s">
        <v>195</v>
      </c>
      <c r="Q116" s="440"/>
      <c r="R116" s="458"/>
      <c r="T116" s="25"/>
    </row>
    <row r="117" spans="2:20" ht="27.15" customHeight="1" thickBot="1">
      <c r="B117" s="389" t="s">
        <v>85</v>
      </c>
      <c r="C117" s="390"/>
      <c r="D117" s="403"/>
      <c r="E117" s="179"/>
      <c r="F117" s="423"/>
      <c r="G117" s="424"/>
      <c r="H117" s="425"/>
      <c r="J117" s="25"/>
      <c r="L117" s="389" t="s">
        <v>85</v>
      </c>
      <c r="M117" s="390"/>
      <c r="N117" s="403"/>
      <c r="O117" s="205" t="s">
        <v>21</v>
      </c>
      <c r="P117" s="501" t="s">
        <v>196</v>
      </c>
      <c r="Q117" s="502"/>
      <c r="R117" s="503"/>
      <c r="T117" s="25"/>
    </row>
    <row r="118" spans="2:20" ht="6.75" customHeight="1">
      <c r="F118" s="148"/>
      <c r="G118" s="148"/>
      <c r="H118" s="148"/>
      <c r="J118" s="25"/>
      <c r="P118" s="148"/>
      <c r="Q118" s="148"/>
      <c r="R118" s="148"/>
      <c r="T118" s="25"/>
    </row>
    <row r="119" spans="2:20" ht="15" thickBot="1">
      <c r="B119" s="122" t="s">
        <v>80</v>
      </c>
      <c r="C119" s="19"/>
      <c r="D119" s="127"/>
      <c r="E119" s="127"/>
      <c r="F119" s="127"/>
      <c r="J119" s="25"/>
      <c r="L119" s="122" t="s">
        <v>80</v>
      </c>
      <c r="M119" s="19"/>
      <c r="N119" s="127"/>
      <c r="O119" s="127"/>
      <c r="P119" s="127"/>
      <c r="T119" s="25"/>
    </row>
    <row r="120" spans="2:20" ht="18.75" customHeight="1">
      <c r="B120" s="391" t="s">
        <v>646</v>
      </c>
      <c r="C120" s="392"/>
      <c r="D120" s="393"/>
      <c r="E120" s="395"/>
      <c r="F120" s="396"/>
      <c r="G120" s="396"/>
      <c r="H120" s="397"/>
      <c r="J120" s="25"/>
      <c r="L120" s="391" t="s">
        <v>646</v>
      </c>
      <c r="M120" s="392"/>
      <c r="N120" s="393"/>
      <c r="O120" s="487" t="s">
        <v>680</v>
      </c>
      <c r="P120" s="488"/>
      <c r="Q120" s="488"/>
      <c r="R120" s="489"/>
      <c r="T120" s="25"/>
    </row>
    <row r="121" spans="2:20" ht="18.75" customHeight="1">
      <c r="B121" s="387" t="s">
        <v>647</v>
      </c>
      <c r="C121" s="388"/>
      <c r="D121" s="394"/>
      <c r="E121" s="339"/>
      <c r="F121" s="272"/>
      <c r="G121" s="272"/>
      <c r="H121" s="340"/>
      <c r="J121" s="25"/>
      <c r="L121" s="387" t="s">
        <v>647</v>
      </c>
      <c r="M121" s="388"/>
      <c r="N121" s="394"/>
      <c r="O121" s="453" t="s">
        <v>432</v>
      </c>
      <c r="P121" s="360"/>
      <c r="Q121" s="360"/>
      <c r="R121" s="442"/>
      <c r="T121" s="25"/>
    </row>
    <row r="122" spans="2:20" ht="18.75" customHeight="1">
      <c r="B122" s="387" t="s">
        <v>656</v>
      </c>
      <c r="C122" s="388"/>
      <c r="D122" s="134" t="s">
        <v>90</v>
      </c>
      <c r="E122" s="180"/>
      <c r="F122" s="115" t="s">
        <v>79</v>
      </c>
      <c r="G122" s="115"/>
      <c r="H122" s="116"/>
      <c r="J122" s="25"/>
      <c r="L122" s="387" t="s">
        <v>656</v>
      </c>
      <c r="M122" s="388"/>
      <c r="N122" s="161" t="s">
        <v>90</v>
      </c>
      <c r="O122" s="206" t="s">
        <v>681</v>
      </c>
      <c r="P122" s="188" t="s">
        <v>79</v>
      </c>
      <c r="Q122" s="188"/>
      <c r="R122" s="140"/>
      <c r="T122" s="25"/>
    </row>
    <row r="123" spans="2:20" ht="18.75" customHeight="1">
      <c r="B123" s="387"/>
      <c r="C123" s="388"/>
      <c r="D123" s="134" t="s">
        <v>91</v>
      </c>
      <c r="E123" s="180"/>
      <c r="F123" s="115" t="s">
        <v>79</v>
      </c>
      <c r="G123" s="115"/>
      <c r="H123" s="116"/>
      <c r="J123" s="25"/>
      <c r="L123" s="387"/>
      <c r="M123" s="388"/>
      <c r="N123" s="161" t="s">
        <v>91</v>
      </c>
      <c r="O123" s="206" t="s">
        <v>682</v>
      </c>
      <c r="P123" s="188" t="s">
        <v>79</v>
      </c>
      <c r="Q123" s="188"/>
      <c r="R123" s="140"/>
      <c r="T123" s="25"/>
    </row>
    <row r="124" spans="2:20" ht="18.75" customHeight="1">
      <c r="B124" s="387" t="s">
        <v>648</v>
      </c>
      <c r="C124" s="388"/>
      <c r="D124" s="134" t="s">
        <v>92</v>
      </c>
      <c r="E124" s="164"/>
      <c r="F124" s="115" t="s">
        <v>93</v>
      </c>
      <c r="G124" s="115"/>
      <c r="H124" s="116"/>
      <c r="J124" s="25"/>
      <c r="L124" s="387" t="s">
        <v>648</v>
      </c>
      <c r="M124" s="388"/>
      <c r="N124" s="161" t="s">
        <v>92</v>
      </c>
      <c r="O124" s="183">
        <v>22.1</v>
      </c>
      <c r="P124" s="188" t="s">
        <v>93</v>
      </c>
      <c r="Q124" s="188"/>
      <c r="R124" s="140"/>
      <c r="T124" s="25"/>
    </row>
    <row r="125" spans="2:20" ht="18.75" customHeight="1" thickBot="1">
      <c r="B125" s="389"/>
      <c r="C125" s="390"/>
      <c r="D125" s="135" t="s">
        <v>641</v>
      </c>
      <c r="E125" s="181"/>
      <c r="F125" s="132" t="s">
        <v>93</v>
      </c>
      <c r="G125" s="132"/>
      <c r="H125" s="133"/>
      <c r="J125" s="25"/>
      <c r="L125" s="389"/>
      <c r="M125" s="390"/>
      <c r="N125" s="207" t="s">
        <v>641</v>
      </c>
      <c r="O125" s="208">
        <v>30.5</v>
      </c>
      <c r="P125" s="209" t="s">
        <v>93</v>
      </c>
      <c r="Q125" s="209"/>
      <c r="R125" s="210"/>
      <c r="T125" s="25"/>
    </row>
    <row r="126" spans="2:20" ht="15" customHeight="1">
      <c r="B126" s="124" t="s">
        <v>645</v>
      </c>
      <c r="C126" s="129"/>
      <c r="D126" s="130"/>
      <c r="F126" s="131"/>
      <c r="G126" s="131"/>
      <c r="H126" s="131"/>
      <c r="J126" s="25"/>
      <c r="L126" s="124" t="s">
        <v>645</v>
      </c>
      <c r="M126" s="129"/>
      <c r="N126" s="211"/>
      <c r="T126" s="25"/>
    </row>
    <row r="127" spans="2:20" ht="15" customHeight="1">
      <c r="B127" s="124" t="s">
        <v>649</v>
      </c>
      <c r="C127" s="129"/>
      <c r="D127" s="130"/>
      <c r="F127" s="131"/>
      <c r="G127" s="131"/>
      <c r="H127" s="131"/>
      <c r="J127" s="25"/>
      <c r="L127" s="124" t="s">
        <v>649</v>
      </c>
      <c r="M127" s="129"/>
      <c r="N127" s="211"/>
      <c r="T127" s="25"/>
    </row>
    <row r="128" spans="2:20" ht="11.25" customHeight="1">
      <c r="J128" s="25"/>
      <c r="T128" s="25"/>
    </row>
    <row r="129" spans="1:20" ht="15" thickBot="1">
      <c r="B129" s="26" t="s">
        <v>95</v>
      </c>
      <c r="C129" s="19"/>
      <c r="J129" s="25"/>
      <c r="L129" s="26" t="s">
        <v>95</v>
      </c>
      <c r="M129" s="19"/>
      <c r="T129" s="25"/>
    </row>
    <row r="130" spans="1:20" ht="55.5" customHeight="1">
      <c r="B130" s="378" t="s">
        <v>631</v>
      </c>
      <c r="C130" s="281"/>
      <c r="D130" s="379"/>
      <c r="E130" s="380"/>
      <c r="F130" s="381"/>
      <c r="G130" s="381"/>
      <c r="H130" s="382"/>
      <c r="J130" s="25"/>
      <c r="L130" s="378" t="s">
        <v>631</v>
      </c>
      <c r="M130" s="281"/>
      <c r="N130" s="490" t="s">
        <v>694</v>
      </c>
      <c r="O130" s="491"/>
      <c r="P130" s="492"/>
      <c r="Q130" s="492"/>
      <c r="R130" s="493"/>
      <c r="T130" s="25"/>
    </row>
    <row r="131" spans="1:20" ht="21" customHeight="1">
      <c r="A131" s="243" t="s">
        <v>650</v>
      </c>
      <c r="B131" s="244" t="s">
        <v>683</v>
      </c>
      <c r="C131" s="258"/>
      <c r="D131" s="149" t="s">
        <v>684</v>
      </c>
      <c r="E131" s="150"/>
      <c r="F131" s="156" t="s">
        <v>685</v>
      </c>
      <c r="G131" s="157"/>
      <c r="H131" s="221"/>
      <c r="J131" s="25"/>
      <c r="L131" s="244" t="s">
        <v>683</v>
      </c>
      <c r="M131" s="258"/>
      <c r="N131" s="149" t="s">
        <v>684</v>
      </c>
      <c r="O131" s="150"/>
      <c r="P131" s="156" t="s">
        <v>685</v>
      </c>
      <c r="Q131" s="212"/>
      <c r="R131" s="224"/>
      <c r="T131" s="25"/>
    </row>
    <row r="132" spans="1:20" ht="21" customHeight="1">
      <c r="A132" s="243"/>
      <c r="B132" s="257"/>
      <c r="C132" s="258"/>
      <c r="D132" s="151" t="s">
        <v>686</v>
      </c>
      <c r="E132" s="155"/>
      <c r="F132" s="154" t="s">
        <v>687</v>
      </c>
      <c r="G132" s="130"/>
      <c r="H132" s="222"/>
      <c r="J132" s="25"/>
      <c r="L132" s="257"/>
      <c r="M132" s="258"/>
      <c r="N132" s="151" t="s">
        <v>686</v>
      </c>
      <c r="O132" s="155"/>
      <c r="P132" s="154" t="s">
        <v>687</v>
      </c>
      <c r="Q132" s="211"/>
      <c r="R132" s="225"/>
      <c r="T132" s="25"/>
    </row>
    <row r="133" spans="1:20" ht="21" customHeight="1">
      <c r="A133" s="243"/>
      <c r="B133" s="257"/>
      <c r="C133" s="258"/>
      <c r="D133" s="151" t="s">
        <v>688</v>
      </c>
      <c r="E133" s="155"/>
      <c r="F133" s="154" t="s">
        <v>689</v>
      </c>
      <c r="G133" s="130"/>
      <c r="H133" s="222"/>
      <c r="J133" s="25"/>
      <c r="L133" s="257"/>
      <c r="M133" s="258"/>
      <c r="N133" s="151" t="s">
        <v>688</v>
      </c>
      <c r="O133" s="155"/>
      <c r="P133" s="154" t="s">
        <v>689</v>
      </c>
      <c r="Q133" s="211"/>
      <c r="R133" s="225"/>
      <c r="T133" s="25"/>
    </row>
    <row r="134" spans="1:20" ht="21" customHeight="1">
      <c r="A134" s="243"/>
      <c r="B134" s="257"/>
      <c r="C134" s="258"/>
      <c r="D134" s="151" t="s">
        <v>690</v>
      </c>
      <c r="E134" s="155"/>
      <c r="F134" s="154" t="s">
        <v>691</v>
      </c>
      <c r="G134" s="130"/>
      <c r="H134" s="222"/>
      <c r="J134" s="25"/>
      <c r="L134" s="257"/>
      <c r="M134" s="258"/>
      <c r="N134" s="151" t="s">
        <v>690</v>
      </c>
      <c r="O134" s="155"/>
      <c r="P134" s="154" t="s">
        <v>691</v>
      </c>
      <c r="Q134" s="211"/>
      <c r="R134" s="225"/>
      <c r="T134" s="25"/>
    </row>
    <row r="135" spans="1:20" ht="21" customHeight="1">
      <c r="A135" s="243"/>
      <c r="B135" s="257"/>
      <c r="C135" s="258"/>
      <c r="D135" s="151" t="s">
        <v>692</v>
      </c>
      <c r="E135" s="155"/>
      <c r="F135" s="154" t="s">
        <v>693</v>
      </c>
      <c r="G135" s="130"/>
      <c r="H135" s="222"/>
      <c r="J135" s="25"/>
      <c r="L135" s="257"/>
      <c r="M135" s="258"/>
      <c r="N135" s="151" t="s">
        <v>692</v>
      </c>
      <c r="O135" s="155"/>
      <c r="P135" s="154" t="s">
        <v>693</v>
      </c>
      <c r="Q135" s="211"/>
      <c r="R135" s="225"/>
      <c r="T135" s="25"/>
    </row>
    <row r="136" spans="1:20" ht="21" customHeight="1">
      <c r="A136" s="243"/>
      <c r="B136" s="257"/>
      <c r="C136" s="258"/>
      <c r="D136" s="152" t="s">
        <v>716</v>
      </c>
      <c r="E136" s="153"/>
      <c r="F136" s="153"/>
      <c r="G136" s="158"/>
      <c r="H136" s="223"/>
      <c r="J136" s="25"/>
      <c r="L136" s="257"/>
      <c r="M136" s="258"/>
      <c r="N136" s="152"/>
      <c r="O136" s="153"/>
      <c r="P136" s="153"/>
      <c r="Q136" s="213"/>
      <c r="R136" s="226"/>
      <c r="T136" s="25"/>
    </row>
    <row r="137" spans="1:20" ht="22.5" customHeight="1">
      <c r="B137" s="315" t="s">
        <v>207</v>
      </c>
      <c r="C137" s="241"/>
      <c r="D137" s="240" t="s">
        <v>696</v>
      </c>
      <c r="E137" s="367"/>
      <c r="F137" s="368"/>
      <c r="G137" s="368"/>
      <c r="H137" s="369"/>
      <c r="J137" s="25"/>
      <c r="L137" s="315" t="s">
        <v>207</v>
      </c>
      <c r="M137" s="241"/>
      <c r="N137" s="242"/>
      <c r="O137" s="367"/>
      <c r="P137" s="368"/>
      <c r="Q137" s="368"/>
      <c r="R137" s="369"/>
      <c r="T137" s="25"/>
    </row>
    <row r="138" spans="1:20" ht="34.799999999999997" thickBot="1">
      <c r="B138" s="366"/>
      <c r="C138" s="239" t="s">
        <v>442</v>
      </c>
      <c r="D138" s="238"/>
      <c r="E138" s="370"/>
      <c r="F138" s="265"/>
      <c r="G138" s="265"/>
      <c r="H138" s="371"/>
      <c r="J138" s="25"/>
      <c r="L138" s="366"/>
      <c r="M138" s="239" t="s">
        <v>442</v>
      </c>
      <c r="N138" s="237"/>
      <c r="O138" s="370"/>
      <c r="P138" s="265"/>
      <c r="Q138" s="265"/>
      <c r="R138" s="371"/>
      <c r="T138" s="25"/>
    </row>
    <row r="139" spans="1:20" ht="8.25" customHeight="1">
      <c r="B139" s="19"/>
      <c r="J139" s="25"/>
      <c r="L139" s="19"/>
      <c r="T139" s="25"/>
    </row>
    <row r="140" spans="1:20" ht="8.25" customHeight="1">
      <c r="B140" s="19"/>
      <c r="J140" s="25"/>
      <c r="K140" s="25"/>
      <c r="L140" s="25"/>
      <c r="M140" s="34"/>
      <c r="N140" s="25"/>
      <c r="O140" s="25"/>
      <c r="P140" s="25"/>
      <c r="Q140" s="25"/>
      <c r="R140" s="25"/>
      <c r="S140" s="25"/>
      <c r="T140" s="25"/>
    </row>
    <row r="141" spans="1:20" ht="8.25" customHeight="1">
      <c r="B141" s="19"/>
      <c r="L141" s="19"/>
    </row>
    <row r="142" spans="1:20">
      <c r="B142" s="35" t="s">
        <v>713</v>
      </c>
      <c r="C142" s="36"/>
      <c r="D142" s="37"/>
      <c r="L142" s="19"/>
      <c r="M142" s="19"/>
    </row>
    <row r="143" spans="1:20">
      <c r="B143" s="38" t="s">
        <v>447</v>
      </c>
      <c r="C143" s="39"/>
      <c r="D143" s="40"/>
      <c r="L143" s="19"/>
      <c r="M143" s="19"/>
    </row>
    <row r="144" spans="1:20">
      <c r="B144" s="38" t="s">
        <v>448</v>
      </c>
      <c r="C144" s="39"/>
      <c r="D144" s="40" t="str">
        <f>IFERROR(VLOOKUP(D143,B320:C423,2,FALSE),"")</f>
        <v/>
      </c>
      <c r="L144" s="19"/>
      <c r="M144" s="19"/>
    </row>
    <row r="145" spans="2:13">
      <c r="B145" s="38" t="s">
        <v>449</v>
      </c>
      <c r="C145" s="39"/>
      <c r="D145" s="40"/>
      <c r="L145" s="19"/>
      <c r="M145" s="19"/>
    </row>
    <row r="146" spans="2:13">
      <c r="B146" s="38" t="s">
        <v>450</v>
      </c>
      <c r="C146" s="39"/>
      <c r="D146" s="40"/>
      <c r="L146" s="19"/>
      <c r="M146" s="19"/>
    </row>
    <row r="147" spans="2:13" ht="15" thickBot="1">
      <c r="B147" s="41" t="s">
        <v>451</v>
      </c>
      <c r="C147" s="42"/>
      <c r="D147" s="43"/>
      <c r="L147" s="19"/>
      <c r="M147" s="19"/>
    </row>
    <row r="148" spans="2:13" ht="15" thickTop="1">
      <c r="B148" s="44" t="s">
        <v>381</v>
      </c>
      <c r="C148" s="45"/>
      <c r="D148" s="46"/>
      <c r="L148" s="19"/>
      <c r="M148" s="19"/>
    </row>
    <row r="149" spans="2:13">
      <c r="B149" s="38" t="s">
        <v>382</v>
      </c>
      <c r="C149" s="39"/>
      <c r="D149" s="40"/>
      <c r="L149" s="19"/>
      <c r="M149" s="19"/>
    </row>
    <row r="150" spans="2:13">
      <c r="B150" s="38" t="s">
        <v>383</v>
      </c>
      <c r="C150" s="39"/>
      <c r="D150" s="40"/>
      <c r="L150" s="19"/>
      <c r="M150" s="19"/>
    </row>
    <row r="151" spans="2:13">
      <c r="B151" s="38" t="s">
        <v>384</v>
      </c>
      <c r="C151" s="39"/>
      <c r="D151" s="40"/>
      <c r="L151" s="19"/>
      <c r="M151" s="19"/>
    </row>
    <row r="152" spans="2:13">
      <c r="B152" s="38" t="s">
        <v>385</v>
      </c>
      <c r="C152" s="39"/>
      <c r="D152" s="40"/>
      <c r="L152" s="19"/>
      <c r="M152" s="19"/>
    </row>
    <row r="153" spans="2:13">
      <c r="B153" s="38" t="s">
        <v>386</v>
      </c>
      <c r="C153" s="39"/>
      <c r="D153" s="40"/>
      <c r="L153" s="19"/>
      <c r="M153" s="19"/>
    </row>
    <row r="154" spans="2:13">
      <c r="B154" s="38" t="s">
        <v>387</v>
      </c>
      <c r="C154" s="39"/>
      <c r="D154" s="40"/>
      <c r="L154" s="19"/>
      <c r="M154" s="19"/>
    </row>
    <row r="155" spans="2:13">
      <c r="B155" s="38" t="s">
        <v>388</v>
      </c>
      <c r="C155" s="39"/>
      <c r="D155" s="40"/>
      <c r="L155" s="19"/>
      <c r="M155" s="19"/>
    </row>
    <row r="156" spans="2:13">
      <c r="B156" s="38" t="s">
        <v>389</v>
      </c>
      <c r="C156" s="39"/>
      <c r="D156" s="40"/>
      <c r="L156" s="19"/>
      <c r="M156" s="19"/>
    </row>
    <row r="157" spans="2:13">
      <c r="B157" s="38" t="s">
        <v>390</v>
      </c>
      <c r="C157" s="39"/>
      <c r="D157" s="40"/>
      <c r="L157" s="19"/>
      <c r="M157" s="19"/>
    </row>
    <row r="158" spans="2:13">
      <c r="B158" s="38" t="s">
        <v>391</v>
      </c>
      <c r="C158" s="39"/>
      <c r="D158" s="40"/>
      <c r="L158" s="19"/>
      <c r="M158" s="19"/>
    </row>
    <row r="159" spans="2:13">
      <c r="B159" s="38" t="s">
        <v>392</v>
      </c>
      <c r="C159" s="39"/>
      <c r="D159" s="40"/>
      <c r="L159" s="19"/>
      <c r="M159" s="19"/>
    </row>
    <row r="160" spans="2:13">
      <c r="L160" s="19"/>
      <c r="M160" s="19"/>
    </row>
    <row r="161" spans="1:13">
      <c r="L161" s="19"/>
      <c r="M161" s="19"/>
    </row>
    <row r="162" spans="1:13">
      <c r="A162" s="232" t="s">
        <v>703</v>
      </c>
      <c r="J162" s="18"/>
      <c r="K162" s="18"/>
      <c r="L162" s="19"/>
      <c r="M162" s="19"/>
    </row>
    <row r="163" spans="1:13" s="234" customFormat="1" hidden="1">
      <c r="A163" s="233" t="s">
        <v>502</v>
      </c>
      <c r="B163" s="233"/>
      <c r="C163" s="233"/>
      <c r="J163" s="233"/>
      <c r="K163" s="233"/>
    </row>
    <row r="164" spans="1:13" s="234" customFormat="1" hidden="1">
      <c r="B164" s="233"/>
      <c r="C164" s="233"/>
      <c r="J164" s="233"/>
      <c r="K164" s="233"/>
    </row>
    <row r="165" spans="1:13" s="234" customFormat="1" hidden="1">
      <c r="B165" s="233" t="s">
        <v>217</v>
      </c>
      <c r="C165" s="233"/>
      <c r="J165" s="233"/>
      <c r="K165" s="233"/>
    </row>
    <row r="166" spans="1:13" s="234" customFormat="1" hidden="1">
      <c r="B166" s="233" t="s">
        <v>218</v>
      </c>
      <c r="C166" s="233"/>
      <c r="J166" s="233"/>
      <c r="K166" s="233"/>
    </row>
    <row r="167" spans="1:13" s="234" customFormat="1" hidden="1">
      <c r="B167" s="233" t="s">
        <v>219</v>
      </c>
      <c r="C167" s="233"/>
      <c r="J167" s="233"/>
      <c r="K167" s="233"/>
    </row>
    <row r="168" spans="1:13" s="234" customFormat="1" hidden="1">
      <c r="B168" s="233" t="s">
        <v>216</v>
      </c>
      <c r="C168" s="233"/>
      <c r="J168" s="233"/>
      <c r="K168" s="233"/>
    </row>
    <row r="169" spans="1:13" s="234" customFormat="1" hidden="1">
      <c r="B169" s="233" t="s">
        <v>220</v>
      </c>
      <c r="C169" s="233"/>
      <c r="J169" s="233"/>
      <c r="K169" s="233"/>
    </row>
    <row r="170" spans="1:13" s="234" customFormat="1" hidden="1">
      <c r="B170" s="233" t="s">
        <v>221</v>
      </c>
      <c r="C170" s="233"/>
      <c r="J170" s="233"/>
      <c r="K170" s="233"/>
    </row>
    <row r="171" spans="1:13" s="234" customFormat="1" hidden="1">
      <c r="B171" s="233"/>
      <c r="C171" s="233"/>
      <c r="J171" s="233"/>
      <c r="K171" s="233"/>
    </row>
    <row r="172" spans="1:13" s="234" customFormat="1" hidden="1">
      <c r="B172" s="233"/>
      <c r="C172" s="233"/>
      <c r="J172" s="233"/>
      <c r="K172" s="233"/>
    </row>
    <row r="173" spans="1:13" s="234" customFormat="1" hidden="1">
      <c r="A173" s="233" t="s">
        <v>447</v>
      </c>
      <c r="B173" s="233"/>
      <c r="C173" s="233"/>
      <c r="J173" s="233"/>
      <c r="K173" s="233"/>
    </row>
    <row r="174" spans="1:13" s="234" customFormat="1" hidden="1">
      <c r="B174" s="233"/>
      <c r="C174" s="233"/>
      <c r="J174" s="233"/>
      <c r="K174" s="233"/>
    </row>
    <row r="175" spans="1:13" s="234" customFormat="1" hidden="1">
      <c r="B175" s="233" t="s">
        <v>97</v>
      </c>
      <c r="C175" s="233"/>
      <c r="J175" s="233"/>
      <c r="K175" s="233"/>
    </row>
    <row r="176" spans="1:13" s="234" customFormat="1" hidden="1">
      <c r="B176" s="233" t="s">
        <v>482</v>
      </c>
      <c r="C176" s="233"/>
      <c r="J176" s="233"/>
      <c r="K176" s="233"/>
    </row>
    <row r="177" spans="2:11" s="234" customFormat="1" hidden="1">
      <c r="B177" s="233" t="s">
        <v>98</v>
      </c>
      <c r="C177" s="233"/>
      <c r="J177" s="233"/>
      <c r="K177" s="233"/>
    </row>
    <row r="178" spans="2:11" s="234" customFormat="1" hidden="1">
      <c r="B178" s="233" t="s">
        <v>99</v>
      </c>
      <c r="C178" s="233"/>
      <c r="J178" s="233"/>
      <c r="K178" s="233"/>
    </row>
    <row r="179" spans="2:11" s="234" customFormat="1" hidden="1">
      <c r="B179" s="233" t="s">
        <v>100</v>
      </c>
      <c r="C179" s="233"/>
      <c r="J179" s="233"/>
      <c r="K179" s="233"/>
    </row>
    <row r="180" spans="2:11" s="234" customFormat="1" hidden="1">
      <c r="B180" s="233"/>
      <c r="C180" s="233"/>
      <c r="J180" s="233"/>
      <c r="K180" s="233"/>
    </row>
    <row r="181" spans="2:11" s="234" customFormat="1" hidden="1">
      <c r="B181" s="233" t="s">
        <v>101</v>
      </c>
      <c r="C181" s="233"/>
      <c r="J181" s="233"/>
      <c r="K181" s="233"/>
    </row>
    <row r="182" spans="2:11" s="234" customFormat="1" hidden="1">
      <c r="B182" s="233" t="s">
        <v>102</v>
      </c>
      <c r="C182" s="233"/>
      <c r="J182" s="233"/>
      <c r="K182" s="233"/>
    </row>
    <row r="183" spans="2:11" s="234" customFormat="1" hidden="1">
      <c r="B183" s="233" t="s">
        <v>103</v>
      </c>
      <c r="C183" s="233"/>
      <c r="J183" s="233"/>
      <c r="K183" s="233"/>
    </row>
    <row r="184" spans="2:11" s="234" customFormat="1" hidden="1">
      <c r="B184" s="233" t="s">
        <v>104</v>
      </c>
      <c r="C184" s="233"/>
      <c r="J184" s="233"/>
      <c r="K184" s="233"/>
    </row>
    <row r="185" spans="2:11" s="234" customFormat="1" hidden="1">
      <c r="B185" s="233" t="s">
        <v>105</v>
      </c>
      <c r="C185" s="233"/>
      <c r="J185" s="233"/>
      <c r="K185" s="233"/>
    </row>
    <row r="186" spans="2:11" s="234" customFormat="1" hidden="1">
      <c r="B186" s="233" t="s">
        <v>106</v>
      </c>
      <c r="C186" s="233"/>
      <c r="J186" s="233"/>
      <c r="K186" s="233"/>
    </row>
    <row r="187" spans="2:11" s="234" customFormat="1" hidden="1">
      <c r="B187" s="233" t="s">
        <v>107</v>
      </c>
      <c r="C187" s="233"/>
      <c r="J187" s="233"/>
      <c r="K187" s="233"/>
    </row>
    <row r="188" spans="2:11" s="234" customFormat="1" hidden="1">
      <c r="B188" s="233" t="s">
        <v>108</v>
      </c>
      <c r="C188" s="233"/>
      <c r="J188" s="233"/>
      <c r="K188" s="233"/>
    </row>
    <row r="189" spans="2:11" s="234" customFormat="1" hidden="1">
      <c r="B189" s="233" t="s">
        <v>109</v>
      </c>
      <c r="C189" s="233"/>
      <c r="J189" s="233"/>
      <c r="K189" s="233"/>
    </row>
    <row r="190" spans="2:11" s="234" customFormat="1" hidden="1">
      <c r="B190" s="233" t="s">
        <v>110</v>
      </c>
      <c r="C190" s="233"/>
      <c r="J190" s="233"/>
      <c r="K190" s="233"/>
    </row>
    <row r="191" spans="2:11" s="234" customFormat="1" hidden="1">
      <c r="B191" s="233" t="s">
        <v>111</v>
      </c>
      <c r="C191" s="233"/>
      <c r="J191" s="233"/>
      <c r="K191" s="233"/>
    </row>
    <row r="192" spans="2:11" s="234" customFormat="1" hidden="1">
      <c r="B192" s="233" t="s">
        <v>112</v>
      </c>
      <c r="C192" s="233"/>
      <c r="J192" s="233"/>
      <c r="K192" s="233"/>
    </row>
    <row r="193" spans="2:11" s="234" customFormat="1" hidden="1">
      <c r="B193" s="233" t="s">
        <v>113</v>
      </c>
      <c r="C193" s="233"/>
      <c r="J193" s="233"/>
      <c r="K193" s="233"/>
    </row>
    <row r="194" spans="2:11" s="234" customFormat="1" hidden="1">
      <c r="B194" s="233" t="s">
        <v>114</v>
      </c>
      <c r="C194" s="233"/>
      <c r="J194" s="233"/>
      <c r="K194" s="233"/>
    </row>
    <row r="195" spans="2:11" s="234" customFormat="1" hidden="1">
      <c r="B195" s="233" t="s">
        <v>115</v>
      </c>
      <c r="C195" s="233"/>
      <c r="J195" s="233"/>
      <c r="K195" s="233"/>
    </row>
    <row r="196" spans="2:11" s="234" customFormat="1" hidden="1">
      <c r="B196" s="233" t="s">
        <v>116</v>
      </c>
      <c r="C196" s="233"/>
      <c r="J196" s="233"/>
      <c r="K196" s="233"/>
    </row>
    <row r="197" spans="2:11" s="234" customFormat="1" hidden="1">
      <c r="B197" s="233" t="s">
        <v>117</v>
      </c>
      <c r="C197" s="233"/>
      <c r="J197" s="233"/>
      <c r="K197" s="233"/>
    </row>
    <row r="198" spans="2:11" s="234" customFormat="1" hidden="1">
      <c r="B198" s="233" t="s">
        <v>118</v>
      </c>
      <c r="C198" s="233"/>
      <c r="J198" s="233"/>
      <c r="K198" s="233"/>
    </row>
    <row r="199" spans="2:11" s="234" customFormat="1" hidden="1">
      <c r="B199" s="233" t="s">
        <v>119</v>
      </c>
      <c r="C199" s="233"/>
      <c r="J199" s="233"/>
      <c r="K199" s="233"/>
    </row>
    <row r="200" spans="2:11" s="234" customFormat="1" hidden="1">
      <c r="B200" s="233" t="s">
        <v>120</v>
      </c>
      <c r="C200" s="233"/>
      <c r="J200" s="233"/>
      <c r="K200" s="233"/>
    </row>
    <row r="201" spans="2:11" s="234" customFormat="1" hidden="1">
      <c r="B201" s="233" t="s">
        <v>121</v>
      </c>
      <c r="C201" s="233"/>
      <c r="J201" s="233"/>
      <c r="K201" s="233"/>
    </row>
    <row r="202" spans="2:11" s="234" customFormat="1" hidden="1">
      <c r="B202" s="233"/>
      <c r="C202" s="233"/>
      <c r="J202" s="233"/>
      <c r="K202" s="233"/>
    </row>
    <row r="203" spans="2:11" s="234" customFormat="1" hidden="1">
      <c r="B203" s="233" t="s">
        <v>122</v>
      </c>
      <c r="C203" s="233"/>
      <c r="J203" s="233"/>
      <c r="K203" s="233"/>
    </row>
    <row r="204" spans="2:11" s="234" customFormat="1" hidden="1">
      <c r="B204" s="233" t="s">
        <v>35</v>
      </c>
      <c r="C204" s="233"/>
      <c r="J204" s="233"/>
      <c r="K204" s="233"/>
    </row>
    <row r="205" spans="2:11" s="234" customFormat="1" hidden="1">
      <c r="B205" s="233" t="s">
        <v>123</v>
      </c>
      <c r="C205" s="233"/>
      <c r="J205" s="233"/>
      <c r="K205" s="233"/>
    </row>
    <row r="206" spans="2:11" s="234" customFormat="1" hidden="1">
      <c r="B206" s="233" t="s">
        <v>124</v>
      </c>
      <c r="C206" s="233"/>
      <c r="J206" s="233"/>
      <c r="K206" s="233"/>
    </row>
    <row r="207" spans="2:11" s="234" customFormat="1" hidden="1">
      <c r="B207" s="233" t="s">
        <v>125</v>
      </c>
      <c r="C207" s="233"/>
      <c r="J207" s="233"/>
      <c r="K207" s="233"/>
    </row>
    <row r="208" spans="2:11" s="234" customFormat="1" hidden="1">
      <c r="B208" s="233" t="s">
        <v>126</v>
      </c>
      <c r="C208" s="233"/>
      <c r="J208" s="233"/>
      <c r="K208" s="233"/>
    </row>
    <row r="209" spans="2:11" s="234" customFormat="1" hidden="1">
      <c r="B209" s="233" t="s">
        <v>127</v>
      </c>
      <c r="C209" s="233"/>
      <c r="J209" s="233"/>
      <c r="K209" s="233"/>
    </row>
    <row r="210" spans="2:11" s="234" customFormat="1" hidden="1">
      <c r="B210" s="233" t="s">
        <v>128</v>
      </c>
      <c r="C210" s="233"/>
      <c r="J210" s="233"/>
      <c r="K210" s="233"/>
    </row>
    <row r="211" spans="2:11" s="234" customFormat="1" hidden="1">
      <c r="B211" s="233"/>
      <c r="C211" s="233"/>
      <c r="J211" s="233"/>
      <c r="K211" s="233"/>
    </row>
    <row r="212" spans="2:11" s="234" customFormat="1" hidden="1">
      <c r="B212" s="233" t="s">
        <v>129</v>
      </c>
      <c r="C212" s="233"/>
      <c r="J212" s="233"/>
      <c r="K212" s="233"/>
    </row>
    <row r="213" spans="2:11" s="234" customFormat="1" hidden="1">
      <c r="B213" s="233" t="s">
        <v>130</v>
      </c>
      <c r="C213" s="233"/>
      <c r="J213" s="233"/>
      <c r="K213" s="233"/>
    </row>
    <row r="214" spans="2:11" s="234" customFormat="1" hidden="1">
      <c r="B214" s="233" t="s">
        <v>131</v>
      </c>
      <c r="C214" s="233"/>
      <c r="J214" s="233"/>
      <c r="K214" s="233"/>
    </row>
    <row r="215" spans="2:11" s="234" customFormat="1" hidden="1">
      <c r="B215" s="233" t="s">
        <v>132</v>
      </c>
      <c r="C215" s="233"/>
      <c r="J215" s="233"/>
      <c r="K215" s="233"/>
    </row>
    <row r="216" spans="2:11" s="234" customFormat="1" hidden="1">
      <c r="B216" s="233"/>
      <c r="C216" s="233"/>
      <c r="J216" s="233"/>
      <c r="K216" s="233"/>
    </row>
    <row r="217" spans="2:11" s="234" customFormat="1" hidden="1">
      <c r="B217" s="233" t="s">
        <v>133</v>
      </c>
      <c r="C217" s="233"/>
      <c r="J217" s="233"/>
      <c r="K217" s="233"/>
    </row>
    <row r="218" spans="2:11" s="234" customFormat="1" hidden="1">
      <c r="B218" s="233" t="s">
        <v>134</v>
      </c>
      <c r="C218" s="233"/>
      <c r="J218" s="233"/>
      <c r="K218" s="233"/>
    </row>
    <row r="219" spans="2:11" s="234" customFormat="1" hidden="1">
      <c r="B219" s="233" t="s">
        <v>135</v>
      </c>
      <c r="C219" s="233"/>
      <c r="J219" s="233"/>
      <c r="K219" s="233"/>
    </row>
    <row r="220" spans="2:11" s="234" customFormat="1" hidden="1">
      <c r="B220" s="233" t="s">
        <v>136</v>
      </c>
      <c r="C220" s="233"/>
      <c r="J220" s="233"/>
      <c r="K220" s="233"/>
    </row>
    <row r="221" spans="2:11" s="234" customFormat="1" hidden="1">
      <c r="B221" s="233" t="s">
        <v>137</v>
      </c>
      <c r="C221" s="233"/>
      <c r="J221" s="233"/>
      <c r="K221" s="233"/>
    </row>
    <row r="222" spans="2:11" s="234" customFormat="1" hidden="1">
      <c r="B222" s="233" t="s">
        <v>138</v>
      </c>
      <c r="C222" s="233"/>
      <c r="J222" s="233"/>
      <c r="K222" s="233"/>
    </row>
    <row r="223" spans="2:11" s="234" customFormat="1" hidden="1">
      <c r="B223" s="233" t="s">
        <v>139</v>
      </c>
      <c r="C223" s="233"/>
      <c r="J223" s="233"/>
      <c r="K223" s="233"/>
    </row>
    <row r="224" spans="2:11" s="234" customFormat="1" hidden="1">
      <c r="B224" s="233" t="s">
        <v>140</v>
      </c>
      <c r="C224" s="233"/>
      <c r="J224" s="233"/>
      <c r="K224" s="233"/>
    </row>
    <row r="225" spans="2:11" s="234" customFormat="1" hidden="1">
      <c r="B225" s="233" t="s">
        <v>141</v>
      </c>
      <c r="C225" s="233"/>
      <c r="J225" s="233"/>
      <c r="K225" s="233"/>
    </row>
    <row r="226" spans="2:11" s="234" customFormat="1" hidden="1">
      <c r="B226" s="233"/>
      <c r="C226" s="233"/>
      <c r="J226" s="233"/>
      <c r="K226" s="233"/>
    </row>
    <row r="227" spans="2:11" s="234" customFormat="1" hidden="1">
      <c r="B227" s="233" t="s">
        <v>142</v>
      </c>
      <c r="C227" s="233"/>
      <c r="J227" s="233"/>
      <c r="K227" s="233"/>
    </row>
    <row r="228" spans="2:11" s="234" customFormat="1" hidden="1">
      <c r="B228" s="233" t="s">
        <v>143</v>
      </c>
      <c r="C228" s="233"/>
      <c r="J228" s="233"/>
      <c r="K228" s="233"/>
    </row>
    <row r="229" spans="2:11" s="234" customFormat="1" hidden="1">
      <c r="B229" s="233" t="s">
        <v>144</v>
      </c>
      <c r="C229" s="233"/>
      <c r="J229" s="233"/>
      <c r="K229" s="233"/>
    </row>
    <row r="230" spans="2:11" s="234" customFormat="1" hidden="1">
      <c r="B230" s="233" t="s">
        <v>145</v>
      </c>
      <c r="C230" s="233"/>
      <c r="J230" s="233"/>
      <c r="K230" s="233"/>
    </row>
    <row r="231" spans="2:11" s="234" customFormat="1" hidden="1">
      <c r="B231" s="233"/>
      <c r="C231" s="233"/>
      <c r="J231" s="233"/>
      <c r="K231" s="233"/>
    </row>
    <row r="232" spans="2:11" s="234" customFormat="1" hidden="1">
      <c r="B232" s="233" t="s">
        <v>146</v>
      </c>
      <c r="C232" s="233"/>
      <c r="J232" s="233"/>
      <c r="K232" s="233"/>
    </row>
    <row r="233" spans="2:11" s="234" customFormat="1" hidden="1">
      <c r="B233" s="233" t="s">
        <v>147</v>
      </c>
      <c r="C233" s="233"/>
      <c r="J233" s="233"/>
      <c r="K233" s="233"/>
    </row>
    <row r="234" spans="2:11" s="234" customFormat="1" hidden="1">
      <c r="B234" s="233" t="s">
        <v>148</v>
      </c>
      <c r="C234" s="233"/>
      <c r="J234" s="233"/>
      <c r="K234" s="233"/>
    </row>
    <row r="235" spans="2:11" s="234" customFormat="1" hidden="1">
      <c r="B235" s="233" t="s">
        <v>149</v>
      </c>
      <c r="C235" s="233"/>
      <c r="J235" s="233"/>
      <c r="K235" s="233"/>
    </row>
    <row r="236" spans="2:11" s="234" customFormat="1" hidden="1">
      <c r="B236" s="233"/>
      <c r="C236" s="233"/>
      <c r="J236" s="233"/>
      <c r="K236" s="233"/>
    </row>
    <row r="237" spans="2:11" s="234" customFormat="1" hidden="1">
      <c r="B237" s="233" t="s">
        <v>150</v>
      </c>
      <c r="C237" s="233"/>
      <c r="J237" s="233"/>
      <c r="K237" s="233"/>
    </row>
    <row r="238" spans="2:11" s="234" customFormat="1" hidden="1">
      <c r="B238" s="233" t="s">
        <v>151</v>
      </c>
      <c r="C238" s="233"/>
      <c r="J238" s="233"/>
      <c r="K238" s="233"/>
    </row>
    <row r="239" spans="2:11" s="234" customFormat="1" hidden="1">
      <c r="B239" s="233" t="s">
        <v>152</v>
      </c>
      <c r="C239" s="233"/>
      <c r="J239" s="233"/>
      <c r="K239" s="233"/>
    </row>
    <row r="240" spans="2:11" s="234" customFormat="1" hidden="1">
      <c r="B240" s="233" t="s">
        <v>153</v>
      </c>
      <c r="C240" s="233"/>
      <c r="J240" s="233"/>
      <c r="K240" s="233"/>
    </row>
    <row r="241" spans="2:11" s="234" customFormat="1" hidden="1">
      <c r="B241" s="233" t="s">
        <v>154</v>
      </c>
      <c r="C241" s="233"/>
      <c r="J241" s="233"/>
      <c r="K241" s="233"/>
    </row>
    <row r="242" spans="2:11" s="234" customFormat="1" hidden="1">
      <c r="B242" s="233" t="s">
        <v>155</v>
      </c>
      <c r="C242" s="233"/>
      <c r="J242" s="233"/>
      <c r="K242" s="233"/>
    </row>
    <row r="243" spans="2:11" s="234" customFormat="1" hidden="1">
      <c r="B243" s="233" t="s">
        <v>156</v>
      </c>
      <c r="C243" s="233"/>
      <c r="J243" s="233"/>
      <c r="K243" s="233"/>
    </row>
    <row r="244" spans="2:11" s="234" customFormat="1" hidden="1">
      <c r="B244" s="233" t="s">
        <v>157</v>
      </c>
      <c r="C244" s="233"/>
      <c r="J244" s="233"/>
      <c r="K244" s="233"/>
    </row>
    <row r="245" spans="2:11" s="234" customFormat="1" hidden="1">
      <c r="B245" s="233" t="s">
        <v>158</v>
      </c>
      <c r="C245" s="233"/>
      <c r="J245" s="233"/>
      <c r="K245" s="233"/>
    </row>
    <row r="246" spans="2:11" s="234" customFormat="1" hidden="1">
      <c r="B246" s="233" t="s">
        <v>159</v>
      </c>
      <c r="C246" s="233"/>
      <c r="J246" s="233"/>
      <c r="K246" s="233"/>
    </row>
    <row r="247" spans="2:11" s="234" customFormat="1" hidden="1">
      <c r="B247" s="233" t="s">
        <v>160</v>
      </c>
      <c r="C247" s="233"/>
      <c r="J247" s="233"/>
      <c r="K247" s="233"/>
    </row>
    <row r="248" spans="2:11" s="234" customFormat="1" hidden="1">
      <c r="B248" s="233" t="s">
        <v>161</v>
      </c>
      <c r="C248" s="233"/>
      <c r="J248" s="233"/>
      <c r="K248" s="233"/>
    </row>
    <row r="249" spans="2:11" s="234" customFormat="1" hidden="1">
      <c r="B249" s="233"/>
      <c r="C249" s="233"/>
      <c r="J249" s="233"/>
      <c r="K249" s="233"/>
    </row>
    <row r="250" spans="2:11" s="234" customFormat="1" hidden="1">
      <c r="B250" s="233" t="s">
        <v>162</v>
      </c>
      <c r="C250" s="233"/>
      <c r="J250" s="233"/>
      <c r="K250" s="233"/>
    </row>
    <row r="251" spans="2:11" s="234" customFormat="1" hidden="1">
      <c r="B251" s="233" t="s">
        <v>163</v>
      </c>
      <c r="C251" s="233"/>
      <c r="J251" s="233"/>
      <c r="K251" s="233"/>
    </row>
    <row r="252" spans="2:11" s="234" customFormat="1" hidden="1">
      <c r="B252" s="233" t="s">
        <v>164</v>
      </c>
      <c r="C252" s="233"/>
      <c r="J252" s="233"/>
      <c r="K252" s="233"/>
    </row>
    <row r="253" spans="2:11" s="234" customFormat="1" hidden="1">
      <c r="B253" s="233" t="s">
        <v>165</v>
      </c>
      <c r="C253" s="233"/>
      <c r="J253" s="233"/>
      <c r="K253" s="233"/>
    </row>
    <row r="254" spans="2:11" s="234" customFormat="1" hidden="1">
      <c r="B254" s="233" t="s">
        <v>166</v>
      </c>
      <c r="C254" s="233"/>
      <c r="J254" s="233"/>
      <c r="K254" s="233"/>
    </row>
    <row r="255" spans="2:11" s="234" customFormat="1" hidden="1">
      <c r="B255" s="233" t="s">
        <v>167</v>
      </c>
      <c r="C255" s="233"/>
      <c r="J255" s="233"/>
      <c r="K255" s="233"/>
    </row>
    <row r="256" spans="2:11" s="234" customFormat="1" hidden="1">
      <c r="B256" s="233"/>
      <c r="C256" s="233"/>
      <c r="J256" s="233"/>
      <c r="K256" s="233"/>
    </row>
    <row r="257" spans="1:11" s="234" customFormat="1" hidden="1">
      <c r="B257" s="233" t="s">
        <v>168</v>
      </c>
      <c r="C257" s="233"/>
      <c r="J257" s="233"/>
      <c r="K257" s="233"/>
    </row>
    <row r="258" spans="1:11" s="234" customFormat="1" hidden="1">
      <c r="B258" s="233" t="s">
        <v>169</v>
      </c>
      <c r="C258" s="233"/>
      <c r="J258" s="233"/>
      <c r="K258" s="233"/>
    </row>
    <row r="259" spans="1:11" s="234" customFormat="1" hidden="1">
      <c r="B259" s="233" t="s">
        <v>170</v>
      </c>
      <c r="C259" s="233"/>
      <c r="J259" s="233"/>
      <c r="K259" s="233"/>
    </row>
    <row r="260" spans="1:11" s="234" customFormat="1" hidden="1">
      <c r="B260" s="233" t="s">
        <v>171</v>
      </c>
      <c r="C260" s="233"/>
      <c r="J260" s="233"/>
      <c r="K260" s="233"/>
    </row>
    <row r="261" spans="1:11" s="234" customFormat="1" hidden="1">
      <c r="B261" s="233" t="s">
        <v>172</v>
      </c>
      <c r="C261" s="233"/>
      <c r="J261" s="233"/>
      <c r="K261" s="233"/>
    </row>
    <row r="262" spans="1:11" s="234" customFormat="1" hidden="1">
      <c r="B262" s="233" t="s">
        <v>173</v>
      </c>
      <c r="C262" s="233"/>
      <c r="J262" s="233"/>
      <c r="K262" s="233"/>
    </row>
    <row r="263" spans="1:11" s="234" customFormat="1" hidden="1">
      <c r="B263" s="233"/>
      <c r="C263" s="233"/>
      <c r="J263" s="233"/>
      <c r="K263" s="233"/>
    </row>
    <row r="264" spans="1:11" s="234" customFormat="1" hidden="1">
      <c r="B264" s="233" t="s">
        <v>174</v>
      </c>
      <c r="C264" s="233"/>
      <c r="J264" s="233"/>
      <c r="K264" s="233"/>
    </row>
    <row r="265" spans="1:11" s="234" customFormat="1" hidden="1">
      <c r="B265" s="233" t="s">
        <v>175</v>
      </c>
      <c r="C265" s="233"/>
      <c r="J265" s="233"/>
      <c r="K265" s="233"/>
    </row>
    <row r="266" spans="1:11" s="234" customFormat="1" hidden="1">
      <c r="B266" s="233" t="s">
        <v>176</v>
      </c>
      <c r="C266" s="233"/>
      <c r="J266" s="233"/>
      <c r="K266" s="233"/>
    </row>
    <row r="267" spans="1:11" s="234" customFormat="1" hidden="1">
      <c r="B267" s="233" t="s">
        <v>177</v>
      </c>
      <c r="C267" s="233"/>
      <c r="J267" s="233"/>
      <c r="K267" s="233"/>
    </row>
    <row r="268" spans="1:11" s="234" customFormat="1" hidden="1">
      <c r="B268" s="233" t="s">
        <v>178</v>
      </c>
      <c r="C268" s="233"/>
      <c r="J268" s="233"/>
      <c r="K268" s="233"/>
    </row>
    <row r="269" spans="1:11" s="234" customFormat="1" hidden="1">
      <c r="B269" s="233"/>
      <c r="C269" s="233"/>
      <c r="J269" s="233"/>
      <c r="K269" s="233"/>
    </row>
    <row r="270" spans="1:11" s="234" customFormat="1" hidden="1">
      <c r="B270" s="233"/>
      <c r="C270" s="233"/>
      <c r="J270" s="233"/>
      <c r="K270" s="233"/>
    </row>
    <row r="271" spans="1:11" s="234" customFormat="1" hidden="1">
      <c r="A271" s="233" t="s">
        <v>503</v>
      </c>
      <c r="B271" s="233"/>
      <c r="C271" s="233"/>
      <c r="J271" s="233"/>
      <c r="K271" s="233"/>
    </row>
    <row r="272" spans="1:11" s="234" customFormat="1" hidden="1">
      <c r="B272" s="233"/>
      <c r="C272" s="233"/>
      <c r="J272" s="233"/>
      <c r="K272" s="233"/>
    </row>
    <row r="273" spans="1:11" s="234" customFormat="1" hidden="1">
      <c r="B273" s="233" t="s">
        <v>179</v>
      </c>
      <c r="C273" s="233"/>
      <c r="J273" s="233"/>
      <c r="K273" s="233"/>
    </row>
    <row r="274" spans="1:11" s="234" customFormat="1" hidden="1">
      <c r="B274" s="233" t="s">
        <v>180</v>
      </c>
      <c r="C274" s="233"/>
      <c r="J274" s="233"/>
      <c r="K274" s="233"/>
    </row>
    <row r="275" spans="1:11" s="234" customFormat="1" hidden="1">
      <c r="B275" s="233" t="s">
        <v>181</v>
      </c>
      <c r="C275" s="233"/>
      <c r="J275" s="233"/>
      <c r="K275" s="233"/>
    </row>
    <row r="276" spans="1:11" s="234" customFormat="1" hidden="1">
      <c r="B276" s="233" t="s">
        <v>187</v>
      </c>
      <c r="C276" s="233"/>
      <c r="J276" s="233"/>
      <c r="K276" s="233"/>
    </row>
    <row r="277" spans="1:11" s="234" customFormat="1" hidden="1">
      <c r="B277" s="233" t="s">
        <v>188</v>
      </c>
      <c r="C277" s="233"/>
      <c r="J277" s="233"/>
      <c r="K277" s="233"/>
    </row>
    <row r="278" spans="1:11" s="234" customFormat="1" hidden="1">
      <c r="B278" s="233" t="s">
        <v>208</v>
      </c>
      <c r="C278" s="233"/>
      <c r="J278" s="233"/>
      <c r="K278" s="233"/>
    </row>
    <row r="279" spans="1:11" s="234" customFormat="1" hidden="1">
      <c r="B279" s="233"/>
      <c r="C279" s="233"/>
      <c r="J279" s="233"/>
      <c r="K279" s="233"/>
    </row>
    <row r="280" spans="1:11" s="234" customFormat="1" hidden="1">
      <c r="B280" s="233"/>
      <c r="C280" s="233"/>
      <c r="J280" s="233"/>
      <c r="K280" s="233"/>
    </row>
    <row r="281" spans="1:11" s="234" customFormat="1" hidden="1">
      <c r="A281" s="233" t="s">
        <v>483</v>
      </c>
      <c r="B281" s="233"/>
      <c r="C281" s="233"/>
      <c r="J281" s="233"/>
      <c r="K281" s="233"/>
    </row>
    <row r="282" spans="1:11" s="234" customFormat="1" hidden="1">
      <c r="B282" s="233"/>
      <c r="C282" s="233"/>
      <c r="J282" s="233"/>
      <c r="K282" s="233"/>
    </row>
    <row r="283" spans="1:11" s="234" customFormat="1" hidden="1">
      <c r="B283" s="233" t="s">
        <v>184</v>
      </c>
      <c r="C283" s="233"/>
      <c r="J283" s="233"/>
      <c r="K283" s="233"/>
    </row>
    <row r="284" spans="1:11" s="234" customFormat="1" hidden="1">
      <c r="B284" s="233" t="s">
        <v>185</v>
      </c>
      <c r="C284" s="233"/>
      <c r="J284" s="233"/>
      <c r="K284" s="233"/>
    </row>
    <row r="285" spans="1:11" s="234" customFormat="1" hidden="1">
      <c r="B285" s="233" t="s">
        <v>186</v>
      </c>
      <c r="C285" s="233"/>
      <c r="J285" s="233"/>
      <c r="K285" s="233"/>
    </row>
    <row r="286" spans="1:11" s="234" customFormat="1" hidden="1">
      <c r="B286" s="233"/>
      <c r="C286" s="233"/>
      <c r="J286" s="233"/>
      <c r="K286" s="233"/>
    </row>
    <row r="287" spans="1:11" s="234" customFormat="1" hidden="1">
      <c r="B287" s="233"/>
      <c r="C287" s="233"/>
      <c r="J287" s="233"/>
      <c r="K287" s="233"/>
    </row>
    <row r="288" spans="1:11" s="234" customFormat="1" hidden="1">
      <c r="A288" s="233" t="s">
        <v>504</v>
      </c>
      <c r="B288" s="233"/>
      <c r="C288" s="233"/>
      <c r="J288" s="233"/>
      <c r="K288" s="233"/>
    </row>
    <row r="289" spans="1:11" s="234" customFormat="1" hidden="1">
      <c r="B289" s="233"/>
      <c r="C289" s="233"/>
      <c r="J289" s="233"/>
      <c r="K289" s="233"/>
    </row>
    <row r="290" spans="1:11" s="234" customFormat="1" hidden="1">
      <c r="B290" s="233" t="s">
        <v>182</v>
      </c>
      <c r="C290" s="233"/>
      <c r="J290" s="233"/>
      <c r="K290" s="233"/>
    </row>
    <row r="291" spans="1:11" s="234" customFormat="1" hidden="1">
      <c r="B291" s="233" t="s">
        <v>183</v>
      </c>
      <c r="C291" s="233"/>
      <c r="J291" s="233"/>
      <c r="K291" s="233"/>
    </row>
    <row r="292" spans="1:11" s="234" customFormat="1" hidden="1">
      <c r="B292" s="233" t="s">
        <v>18</v>
      </c>
      <c r="C292" s="233"/>
      <c r="J292" s="233"/>
      <c r="K292" s="233"/>
    </row>
    <row r="293" spans="1:11" s="234" customFormat="1" hidden="1">
      <c r="B293" s="233"/>
      <c r="C293" s="233"/>
      <c r="J293" s="233"/>
      <c r="K293" s="233"/>
    </row>
    <row r="294" spans="1:11" s="234" customFormat="1" hidden="1">
      <c r="B294" s="233"/>
      <c r="C294" s="233"/>
      <c r="J294" s="233"/>
      <c r="K294" s="233"/>
    </row>
    <row r="295" spans="1:11" s="234" customFormat="1" hidden="1">
      <c r="A295" s="233" t="s">
        <v>400</v>
      </c>
      <c r="B295" s="233"/>
      <c r="C295" s="233"/>
      <c r="J295" s="233"/>
      <c r="K295" s="233"/>
    </row>
    <row r="296" spans="1:11" s="234" customFormat="1" hidden="1">
      <c r="B296" s="233"/>
      <c r="C296" s="233"/>
      <c r="J296" s="233"/>
      <c r="K296" s="233"/>
    </row>
    <row r="297" spans="1:11" s="234" customFormat="1" hidden="1">
      <c r="B297" s="233" t="s">
        <v>507</v>
      </c>
      <c r="C297" s="233"/>
      <c r="J297" s="233"/>
      <c r="K297" s="233"/>
    </row>
    <row r="298" spans="1:11" s="234" customFormat="1" hidden="1">
      <c r="B298" s="233" t="s">
        <v>510</v>
      </c>
      <c r="C298" s="233"/>
      <c r="J298" s="233"/>
      <c r="K298" s="233"/>
    </row>
    <row r="299" spans="1:11" s="234" customFormat="1" hidden="1">
      <c r="B299" s="233" t="s">
        <v>513</v>
      </c>
      <c r="C299" s="233"/>
      <c r="J299" s="233"/>
      <c r="K299" s="233"/>
    </row>
    <row r="300" spans="1:11" s="234" customFormat="1" hidden="1">
      <c r="B300" s="233" t="s">
        <v>440</v>
      </c>
      <c r="C300" s="233"/>
      <c r="J300" s="233"/>
      <c r="K300" s="233"/>
    </row>
    <row r="301" spans="1:11" s="234" customFormat="1" hidden="1">
      <c r="B301" s="233" t="s">
        <v>517</v>
      </c>
      <c r="C301" s="233"/>
      <c r="J301" s="233"/>
      <c r="K301" s="233"/>
    </row>
    <row r="302" spans="1:11" s="234" customFormat="1" hidden="1">
      <c r="B302" s="233" t="s">
        <v>520</v>
      </c>
      <c r="C302" s="233"/>
      <c r="J302" s="233"/>
      <c r="K302" s="233"/>
    </row>
    <row r="303" spans="1:11" s="234" customFormat="1" hidden="1">
      <c r="B303" s="233" t="s">
        <v>523</v>
      </c>
      <c r="C303" s="233"/>
      <c r="J303" s="233"/>
      <c r="K303" s="233"/>
    </row>
    <row r="304" spans="1:11" s="234" customFormat="1" hidden="1">
      <c r="B304" s="233" t="s">
        <v>526</v>
      </c>
      <c r="C304" s="233"/>
      <c r="J304" s="233"/>
      <c r="K304" s="233"/>
    </row>
    <row r="305" spans="1:11" s="234" customFormat="1" hidden="1">
      <c r="B305" s="233" t="s">
        <v>529</v>
      </c>
      <c r="C305" s="233"/>
      <c r="J305" s="233"/>
      <c r="K305" s="233"/>
    </row>
    <row r="306" spans="1:11" s="234" customFormat="1" hidden="1">
      <c r="B306" s="233" t="s">
        <v>532</v>
      </c>
      <c r="C306" s="233"/>
      <c r="J306" s="233"/>
      <c r="K306" s="233"/>
    </row>
    <row r="307" spans="1:11" s="234" customFormat="1" hidden="1">
      <c r="B307" s="233" t="s">
        <v>535</v>
      </c>
      <c r="C307" s="233"/>
      <c r="J307" s="233"/>
      <c r="K307" s="233"/>
    </row>
    <row r="308" spans="1:11" s="234" customFormat="1" hidden="1">
      <c r="B308" s="233" t="s">
        <v>538</v>
      </c>
      <c r="C308" s="233"/>
      <c r="J308" s="233"/>
      <c r="K308" s="233"/>
    </row>
    <row r="309" spans="1:11" s="234" customFormat="1" hidden="1">
      <c r="B309" s="233" t="s">
        <v>540</v>
      </c>
      <c r="C309" s="233"/>
      <c r="J309" s="233"/>
      <c r="K309" s="233"/>
    </row>
    <row r="310" spans="1:11" s="234" customFormat="1" hidden="1">
      <c r="B310" s="233" t="s">
        <v>542</v>
      </c>
      <c r="C310" s="233"/>
      <c r="J310" s="233"/>
      <c r="K310" s="233"/>
    </row>
    <row r="311" spans="1:11" s="234" customFormat="1" hidden="1">
      <c r="B311" s="233" t="s">
        <v>544</v>
      </c>
      <c r="C311" s="233"/>
      <c r="J311" s="233"/>
      <c r="K311" s="233"/>
    </row>
    <row r="312" spans="1:11" s="234" customFormat="1" hidden="1">
      <c r="B312" s="233" t="s">
        <v>546</v>
      </c>
      <c r="C312" s="233"/>
      <c r="J312" s="233"/>
      <c r="K312" s="233"/>
    </row>
    <row r="313" spans="1:11" s="234" customFormat="1" hidden="1">
      <c r="B313" s="233" t="s">
        <v>548</v>
      </c>
      <c r="C313" s="233"/>
      <c r="J313" s="233"/>
      <c r="K313" s="233"/>
    </row>
    <row r="314" spans="1:11" s="234" customFormat="1" hidden="1">
      <c r="B314" s="233" t="s">
        <v>550</v>
      </c>
      <c r="C314" s="233"/>
      <c r="J314" s="233"/>
      <c r="K314" s="233"/>
    </row>
    <row r="315" spans="1:11" s="234" customFormat="1" hidden="1">
      <c r="B315" s="233" t="s">
        <v>552</v>
      </c>
      <c r="C315" s="233"/>
      <c r="J315" s="233"/>
      <c r="K315" s="233"/>
    </row>
    <row r="316" spans="1:11" s="234" customFormat="1" hidden="1">
      <c r="B316" s="233"/>
      <c r="C316" s="233"/>
      <c r="J316" s="233"/>
      <c r="K316" s="233"/>
    </row>
    <row r="317" spans="1:11" s="234" customFormat="1" hidden="1">
      <c r="B317" s="233"/>
      <c r="C317" s="233"/>
      <c r="J317" s="233"/>
      <c r="K317" s="233"/>
    </row>
    <row r="318" spans="1:11" s="234" customFormat="1" hidden="1">
      <c r="A318" s="233" t="s">
        <v>505</v>
      </c>
      <c r="B318" s="233"/>
      <c r="C318" s="233"/>
      <c r="J318" s="233"/>
      <c r="K318" s="233"/>
    </row>
    <row r="319" spans="1:11" s="234" customFormat="1" hidden="1">
      <c r="B319" s="233"/>
      <c r="C319" s="233"/>
      <c r="J319" s="233"/>
      <c r="K319" s="233"/>
    </row>
    <row r="320" spans="1:11" s="234" customFormat="1" hidden="1">
      <c r="B320" s="233" t="s">
        <v>508</v>
      </c>
      <c r="C320" s="233"/>
      <c r="J320" s="233"/>
      <c r="K320" s="233"/>
    </row>
    <row r="321" spans="2:11" s="234" customFormat="1" hidden="1">
      <c r="B321" s="233" t="s">
        <v>511</v>
      </c>
      <c r="C321" s="233" t="s">
        <v>509</v>
      </c>
      <c r="J321" s="233"/>
      <c r="K321" s="233"/>
    </row>
    <row r="322" spans="2:11" s="234" customFormat="1" hidden="1">
      <c r="B322" s="233"/>
      <c r="C322" s="233"/>
      <c r="J322" s="233"/>
      <c r="K322" s="233"/>
    </row>
    <row r="323" spans="2:11" s="234" customFormat="1" hidden="1">
      <c r="B323" s="233" t="s">
        <v>515</v>
      </c>
      <c r="C323" s="233"/>
      <c r="J323" s="233"/>
      <c r="K323" s="233"/>
    </row>
    <row r="324" spans="2:11" s="234" customFormat="1" hidden="1">
      <c r="B324" s="233" t="s">
        <v>518</v>
      </c>
      <c r="C324" s="233" t="s">
        <v>512</v>
      </c>
      <c r="J324" s="233"/>
      <c r="K324" s="233"/>
    </row>
    <row r="325" spans="2:11" s="234" customFormat="1" hidden="1">
      <c r="B325" s="233" t="s">
        <v>521</v>
      </c>
      <c r="C325" s="233" t="s">
        <v>512</v>
      </c>
      <c r="J325" s="233"/>
      <c r="K325" s="233"/>
    </row>
    <row r="326" spans="2:11" s="234" customFormat="1" hidden="1">
      <c r="B326" s="233" t="s">
        <v>524</v>
      </c>
      <c r="C326" s="233" t="s">
        <v>512</v>
      </c>
      <c r="J326" s="233"/>
      <c r="K326" s="233"/>
    </row>
    <row r="327" spans="2:11" s="234" customFormat="1" hidden="1">
      <c r="B327" s="233" t="s">
        <v>527</v>
      </c>
      <c r="C327" s="233" t="s">
        <v>512</v>
      </c>
      <c r="J327" s="233"/>
      <c r="K327" s="233"/>
    </row>
    <row r="328" spans="2:11" s="234" customFormat="1" hidden="1">
      <c r="B328" s="233" t="s">
        <v>530</v>
      </c>
      <c r="C328" s="233" t="s">
        <v>512</v>
      </c>
      <c r="J328" s="233"/>
      <c r="K328" s="233"/>
    </row>
    <row r="329" spans="2:11" s="234" customFormat="1" hidden="1">
      <c r="B329" s="233" t="s">
        <v>533</v>
      </c>
      <c r="C329" s="233" t="s">
        <v>512</v>
      </c>
      <c r="J329" s="233"/>
      <c r="K329" s="233"/>
    </row>
    <row r="330" spans="2:11" s="234" customFormat="1" hidden="1">
      <c r="B330" s="233" t="s">
        <v>536</v>
      </c>
      <c r="C330" s="233" t="s">
        <v>512</v>
      </c>
      <c r="J330" s="233"/>
      <c r="K330" s="233"/>
    </row>
    <row r="331" spans="2:11" s="234" customFormat="1" hidden="1">
      <c r="B331" s="233" t="s">
        <v>539</v>
      </c>
      <c r="C331" s="233" t="s">
        <v>512</v>
      </c>
      <c r="J331" s="233"/>
      <c r="K331" s="233"/>
    </row>
    <row r="332" spans="2:11" s="234" customFormat="1" hidden="1">
      <c r="B332" s="233" t="s">
        <v>541</v>
      </c>
      <c r="C332" s="233" t="s">
        <v>512</v>
      </c>
      <c r="J332" s="233"/>
      <c r="K332" s="233"/>
    </row>
    <row r="333" spans="2:11" s="234" customFormat="1" hidden="1">
      <c r="B333" s="233" t="s">
        <v>543</v>
      </c>
      <c r="C333" s="233" t="s">
        <v>512</v>
      </c>
      <c r="J333" s="233"/>
      <c r="K333" s="233"/>
    </row>
    <row r="334" spans="2:11" s="234" customFormat="1" hidden="1">
      <c r="B334" s="233" t="s">
        <v>545</v>
      </c>
      <c r="C334" s="233" t="s">
        <v>512</v>
      </c>
      <c r="J334" s="233"/>
      <c r="K334" s="233"/>
    </row>
    <row r="335" spans="2:11" s="234" customFormat="1" hidden="1">
      <c r="B335" s="233" t="s">
        <v>547</v>
      </c>
      <c r="C335" s="233" t="s">
        <v>512</v>
      </c>
      <c r="J335" s="233"/>
      <c r="K335" s="233"/>
    </row>
    <row r="336" spans="2:11" s="234" customFormat="1" hidden="1">
      <c r="B336" s="233" t="s">
        <v>549</v>
      </c>
      <c r="C336" s="233" t="s">
        <v>512</v>
      </c>
      <c r="J336" s="233"/>
      <c r="K336" s="233"/>
    </row>
    <row r="337" spans="2:11" s="234" customFormat="1" hidden="1">
      <c r="B337" s="233" t="s">
        <v>551</v>
      </c>
      <c r="C337" s="233" t="s">
        <v>512</v>
      </c>
      <c r="J337" s="233"/>
      <c r="K337" s="233"/>
    </row>
    <row r="338" spans="2:11" s="234" customFormat="1" hidden="1">
      <c r="B338" s="233" t="s">
        <v>553</v>
      </c>
      <c r="C338" s="233" t="s">
        <v>512</v>
      </c>
      <c r="J338" s="233"/>
      <c r="K338" s="233"/>
    </row>
    <row r="339" spans="2:11" s="234" customFormat="1" hidden="1">
      <c r="B339" s="233" t="s">
        <v>554</v>
      </c>
      <c r="C339" s="233" t="s">
        <v>512</v>
      </c>
      <c r="J339" s="233"/>
      <c r="K339" s="233"/>
    </row>
    <row r="340" spans="2:11" s="234" customFormat="1" hidden="1">
      <c r="B340" s="233" t="s">
        <v>555</v>
      </c>
      <c r="C340" s="233" t="s">
        <v>512</v>
      </c>
      <c r="J340" s="233"/>
      <c r="K340" s="233"/>
    </row>
    <row r="341" spans="2:11" s="234" customFormat="1" hidden="1">
      <c r="B341" s="233" t="s">
        <v>556</v>
      </c>
      <c r="C341" s="233" t="s">
        <v>512</v>
      </c>
      <c r="J341" s="233"/>
      <c r="K341" s="233"/>
    </row>
    <row r="342" spans="2:11" s="234" customFormat="1" hidden="1">
      <c r="B342" s="233" t="s">
        <v>557</v>
      </c>
      <c r="C342" s="233" t="s">
        <v>512</v>
      </c>
      <c r="J342" s="233"/>
      <c r="K342" s="233"/>
    </row>
    <row r="343" spans="2:11" s="234" customFormat="1" hidden="1">
      <c r="B343" s="233" t="s">
        <v>558</v>
      </c>
      <c r="C343" s="233" t="s">
        <v>512</v>
      </c>
      <c r="J343" s="233"/>
      <c r="K343" s="233"/>
    </row>
    <row r="344" spans="2:11" s="234" customFormat="1" hidden="1">
      <c r="B344" s="233" t="s">
        <v>559</v>
      </c>
      <c r="C344" s="233" t="s">
        <v>512</v>
      </c>
      <c r="J344" s="233"/>
      <c r="K344" s="233"/>
    </row>
    <row r="345" spans="2:11" s="234" customFormat="1" hidden="1">
      <c r="B345" s="233" t="s">
        <v>560</v>
      </c>
      <c r="C345" s="233"/>
      <c r="J345" s="233"/>
      <c r="K345" s="233"/>
    </row>
    <row r="346" spans="2:11" s="234" customFormat="1" hidden="1">
      <c r="B346" s="233" t="s">
        <v>561</v>
      </c>
      <c r="C346" s="233" t="s">
        <v>704</v>
      </c>
      <c r="J346" s="233"/>
      <c r="K346" s="233"/>
    </row>
    <row r="347" spans="2:11" s="234" customFormat="1" hidden="1">
      <c r="B347" s="233" t="s">
        <v>562</v>
      </c>
      <c r="C347" s="233" t="s">
        <v>704</v>
      </c>
      <c r="J347" s="233"/>
      <c r="K347" s="233"/>
    </row>
    <row r="348" spans="2:11" s="234" customFormat="1" hidden="1">
      <c r="B348" s="233" t="s">
        <v>563</v>
      </c>
      <c r="C348" s="233" t="s">
        <v>704</v>
      </c>
      <c r="J348" s="233"/>
      <c r="K348" s="233"/>
    </row>
    <row r="349" spans="2:11" s="234" customFormat="1" hidden="1">
      <c r="B349" s="233" t="s">
        <v>564</v>
      </c>
      <c r="C349" s="233" t="s">
        <v>704</v>
      </c>
      <c r="J349" s="233"/>
      <c r="K349" s="233"/>
    </row>
    <row r="350" spans="2:11" s="234" customFormat="1" hidden="1">
      <c r="B350" s="233" t="s">
        <v>565</v>
      </c>
      <c r="C350" s="233" t="s">
        <v>704</v>
      </c>
      <c r="J350" s="233"/>
      <c r="K350" s="233"/>
    </row>
    <row r="351" spans="2:11" s="234" customFormat="1" hidden="1">
      <c r="B351" s="233" t="s">
        <v>566</v>
      </c>
      <c r="C351" s="233" t="s">
        <v>704</v>
      </c>
      <c r="J351" s="233"/>
      <c r="K351" s="233"/>
    </row>
    <row r="352" spans="2:11" s="234" customFormat="1" hidden="1">
      <c r="B352" s="233" t="s">
        <v>567</v>
      </c>
      <c r="C352" s="233" t="s">
        <v>704</v>
      </c>
      <c r="J352" s="233"/>
      <c r="K352" s="233"/>
    </row>
    <row r="353" spans="2:11" s="234" customFormat="1" hidden="1">
      <c r="B353" s="233" t="s">
        <v>568</v>
      </c>
      <c r="C353" s="233" t="s">
        <v>704</v>
      </c>
      <c r="J353" s="233"/>
      <c r="K353" s="233"/>
    </row>
    <row r="354" spans="2:11" s="234" customFormat="1" hidden="1">
      <c r="B354" s="233" t="s">
        <v>569</v>
      </c>
      <c r="C354" s="233" t="s">
        <v>704</v>
      </c>
      <c r="J354" s="233"/>
      <c r="K354" s="233"/>
    </row>
    <row r="355" spans="2:11" s="234" customFormat="1" hidden="1">
      <c r="B355" s="233" t="s">
        <v>570</v>
      </c>
      <c r="C355" s="233" t="s">
        <v>704</v>
      </c>
      <c r="J355" s="233"/>
      <c r="K355" s="233"/>
    </row>
    <row r="356" spans="2:11" s="234" customFormat="1" hidden="1">
      <c r="B356" s="233" t="s">
        <v>571</v>
      </c>
      <c r="C356" s="233"/>
      <c r="J356" s="233"/>
      <c r="K356" s="233"/>
    </row>
    <row r="357" spans="2:11" s="234" customFormat="1" hidden="1">
      <c r="B357" s="233" t="s">
        <v>572</v>
      </c>
      <c r="C357" s="233" t="s">
        <v>705</v>
      </c>
      <c r="J357" s="233"/>
      <c r="K357" s="233"/>
    </row>
    <row r="358" spans="2:11" s="234" customFormat="1" hidden="1">
      <c r="B358" s="233" t="s">
        <v>573</v>
      </c>
      <c r="C358" s="233" t="s">
        <v>705</v>
      </c>
      <c r="J358" s="233"/>
      <c r="K358" s="233"/>
    </row>
    <row r="359" spans="2:11" s="234" customFormat="1" hidden="1">
      <c r="B359" s="233" t="s">
        <v>516</v>
      </c>
      <c r="C359" s="233" t="s">
        <v>705</v>
      </c>
      <c r="J359" s="233"/>
      <c r="K359" s="233"/>
    </row>
    <row r="360" spans="2:11" s="234" customFormat="1" hidden="1">
      <c r="B360" s="233" t="s">
        <v>574</v>
      </c>
      <c r="C360" s="233" t="s">
        <v>705</v>
      </c>
      <c r="J360" s="233"/>
      <c r="K360" s="233"/>
    </row>
    <row r="361" spans="2:11" s="234" customFormat="1" hidden="1">
      <c r="B361" s="233"/>
      <c r="C361" s="233"/>
      <c r="J361" s="233"/>
      <c r="K361" s="233"/>
    </row>
    <row r="362" spans="2:11" s="234" customFormat="1" hidden="1">
      <c r="B362" s="233" t="s">
        <v>575</v>
      </c>
      <c r="C362" s="233"/>
      <c r="J362" s="233"/>
      <c r="K362" s="233"/>
    </row>
    <row r="363" spans="2:11" s="234" customFormat="1" hidden="1">
      <c r="B363" s="233" t="s">
        <v>576</v>
      </c>
      <c r="C363" s="233" t="s">
        <v>519</v>
      </c>
      <c r="J363" s="233"/>
      <c r="K363" s="233"/>
    </row>
    <row r="364" spans="2:11" s="234" customFormat="1" hidden="1">
      <c r="B364" s="233" t="s">
        <v>577</v>
      </c>
      <c r="C364" s="233" t="s">
        <v>519</v>
      </c>
      <c r="J364" s="233"/>
      <c r="K364" s="233"/>
    </row>
    <row r="365" spans="2:11" s="234" customFormat="1" hidden="1">
      <c r="B365" s="233" t="s">
        <v>578</v>
      </c>
      <c r="C365" s="233" t="s">
        <v>519</v>
      </c>
      <c r="J365" s="233"/>
      <c r="K365" s="233"/>
    </row>
    <row r="366" spans="2:11" s="234" customFormat="1" hidden="1">
      <c r="B366" s="233" t="s">
        <v>579</v>
      </c>
      <c r="C366" s="233" t="s">
        <v>519</v>
      </c>
      <c r="J366" s="233"/>
      <c r="K366" s="233"/>
    </row>
    <row r="367" spans="2:11" s="234" customFormat="1" hidden="1">
      <c r="B367" s="233" t="s">
        <v>580</v>
      </c>
      <c r="C367" s="233" t="s">
        <v>519</v>
      </c>
      <c r="J367" s="233"/>
      <c r="K367" s="233"/>
    </row>
    <row r="368" spans="2:11" s="234" customFormat="1" hidden="1">
      <c r="B368" s="233" t="s">
        <v>581</v>
      </c>
      <c r="C368" s="233" t="s">
        <v>519</v>
      </c>
      <c r="J368" s="233"/>
      <c r="K368" s="233"/>
    </row>
    <row r="369" spans="2:11" s="234" customFormat="1" hidden="1">
      <c r="B369" s="233" t="s">
        <v>582</v>
      </c>
      <c r="C369" s="233" t="s">
        <v>519</v>
      </c>
      <c r="J369" s="233"/>
      <c r="K369" s="233"/>
    </row>
    <row r="370" spans="2:11" s="234" customFormat="1" hidden="1">
      <c r="B370" s="233" t="s">
        <v>583</v>
      </c>
      <c r="C370" s="233" t="s">
        <v>519</v>
      </c>
      <c r="J370" s="233"/>
      <c r="K370" s="233"/>
    </row>
    <row r="371" spans="2:11" s="234" customFormat="1" hidden="1">
      <c r="B371" s="233" t="s">
        <v>584</v>
      </c>
      <c r="C371" s="233" t="s">
        <v>519</v>
      </c>
      <c r="J371" s="233"/>
      <c r="K371" s="233"/>
    </row>
    <row r="372" spans="2:11" s="234" customFormat="1" hidden="1">
      <c r="B372" s="233"/>
      <c r="C372" s="233"/>
      <c r="J372" s="233"/>
      <c r="K372" s="233"/>
    </row>
    <row r="373" spans="2:11" s="234" customFormat="1" hidden="1">
      <c r="B373" s="233" t="s">
        <v>585</v>
      </c>
      <c r="C373" s="233"/>
      <c r="J373" s="233"/>
      <c r="K373" s="233"/>
    </row>
    <row r="374" spans="2:11" s="234" customFormat="1" hidden="1">
      <c r="B374" s="233" t="s">
        <v>586</v>
      </c>
      <c r="C374" s="233" t="s">
        <v>707</v>
      </c>
      <c r="J374" s="233"/>
      <c r="K374" s="233"/>
    </row>
    <row r="375" spans="2:11" s="234" customFormat="1" hidden="1">
      <c r="B375" s="233" t="s">
        <v>587</v>
      </c>
      <c r="C375" s="233" t="s">
        <v>707</v>
      </c>
      <c r="J375" s="233"/>
      <c r="K375" s="233"/>
    </row>
    <row r="376" spans="2:11" s="234" customFormat="1" hidden="1">
      <c r="B376" s="233" t="s">
        <v>588</v>
      </c>
      <c r="C376" s="233" t="s">
        <v>707</v>
      </c>
      <c r="J376" s="233"/>
      <c r="K376" s="233"/>
    </row>
    <row r="377" spans="2:11" s="234" customFormat="1" hidden="1">
      <c r="B377" s="233" t="s">
        <v>589</v>
      </c>
      <c r="C377" s="233" t="s">
        <v>707</v>
      </c>
      <c r="J377" s="233"/>
      <c r="K377" s="233"/>
    </row>
    <row r="378" spans="2:11" s="234" customFormat="1" hidden="1">
      <c r="B378" s="233" t="s">
        <v>590</v>
      </c>
      <c r="C378" s="233" t="s">
        <v>707</v>
      </c>
      <c r="J378" s="233"/>
      <c r="K378" s="233"/>
    </row>
    <row r="379" spans="2:11" s="234" customFormat="1" hidden="1">
      <c r="B379" s="233" t="s">
        <v>591</v>
      </c>
      <c r="C379" s="233" t="s">
        <v>707</v>
      </c>
      <c r="J379" s="233"/>
      <c r="K379" s="233"/>
    </row>
    <row r="380" spans="2:11" s="234" customFormat="1" hidden="1">
      <c r="B380" s="233"/>
      <c r="C380" s="233"/>
      <c r="J380" s="233"/>
      <c r="K380" s="233"/>
    </row>
    <row r="381" spans="2:11" s="234" customFormat="1" hidden="1">
      <c r="B381" s="233" t="s">
        <v>592</v>
      </c>
      <c r="C381" s="233"/>
      <c r="J381" s="233"/>
      <c r="K381" s="233"/>
    </row>
    <row r="382" spans="2:11" s="234" customFormat="1" hidden="1">
      <c r="B382" s="233" t="s">
        <v>593</v>
      </c>
      <c r="C382" s="233" t="s">
        <v>708</v>
      </c>
      <c r="J382" s="233"/>
      <c r="K382" s="233"/>
    </row>
    <row r="383" spans="2:11" s="234" customFormat="1" hidden="1">
      <c r="B383" s="233"/>
      <c r="C383" s="233"/>
      <c r="J383" s="233"/>
      <c r="K383" s="233"/>
    </row>
    <row r="384" spans="2:11" s="234" customFormat="1" hidden="1">
      <c r="B384" s="233" t="s">
        <v>594</v>
      </c>
      <c r="C384" s="233"/>
      <c r="J384" s="233"/>
      <c r="K384" s="233"/>
    </row>
    <row r="385" spans="2:11" s="234" customFormat="1" hidden="1">
      <c r="B385" s="233" t="s">
        <v>595</v>
      </c>
      <c r="C385" s="233" t="s">
        <v>709</v>
      </c>
      <c r="J385" s="233"/>
      <c r="K385" s="233"/>
    </row>
    <row r="386" spans="2:11" s="234" customFormat="1" hidden="1">
      <c r="B386" s="233" t="s">
        <v>596</v>
      </c>
      <c r="C386" s="233" t="s">
        <v>709</v>
      </c>
      <c r="J386" s="233"/>
      <c r="K386" s="233"/>
    </row>
    <row r="387" spans="2:11" s="234" customFormat="1" hidden="1">
      <c r="B387" s="233" t="s">
        <v>597</v>
      </c>
      <c r="C387" s="233" t="s">
        <v>709</v>
      </c>
      <c r="J387" s="233"/>
      <c r="K387" s="233"/>
    </row>
    <row r="388" spans="2:11" s="234" customFormat="1" hidden="1">
      <c r="B388" s="233" t="s">
        <v>598</v>
      </c>
      <c r="C388" s="233" t="s">
        <v>709</v>
      </c>
      <c r="J388" s="233"/>
      <c r="K388" s="233"/>
    </row>
    <row r="389" spans="2:11" s="234" customFormat="1" hidden="1">
      <c r="B389" s="233" t="s">
        <v>599</v>
      </c>
      <c r="C389" s="233" t="s">
        <v>709</v>
      </c>
      <c r="J389" s="233"/>
      <c r="K389" s="233"/>
    </row>
    <row r="390" spans="2:11" s="234" customFormat="1" hidden="1">
      <c r="B390" s="233" t="s">
        <v>600</v>
      </c>
      <c r="C390" s="233" t="s">
        <v>709</v>
      </c>
      <c r="J390" s="233"/>
      <c r="K390" s="233"/>
    </row>
    <row r="391" spans="2:11" s="234" customFormat="1" hidden="1">
      <c r="B391" s="233" t="s">
        <v>601</v>
      </c>
      <c r="C391" s="233" t="s">
        <v>709</v>
      </c>
      <c r="J391" s="233"/>
      <c r="K391" s="233"/>
    </row>
    <row r="392" spans="2:11" s="234" customFormat="1" hidden="1">
      <c r="B392" s="233" t="s">
        <v>602</v>
      </c>
      <c r="C392" s="233" t="s">
        <v>709</v>
      </c>
      <c r="J392" s="233"/>
      <c r="K392" s="233"/>
    </row>
    <row r="393" spans="2:11" s="234" customFormat="1" hidden="1">
      <c r="B393" s="233" t="s">
        <v>603</v>
      </c>
      <c r="C393" s="233" t="s">
        <v>709</v>
      </c>
      <c r="J393" s="233"/>
      <c r="K393" s="233"/>
    </row>
    <row r="394" spans="2:11" s="234" customFormat="1" hidden="1">
      <c r="B394" s="233" t="s">
        <v>604</v>
      </c>
      <c r="C394" s="233" t="s">
        <v>709</v>
      </c>
      <c r="J394" s="233"/>
      <c r="K394" s="233"/>
    </row>
    <row r="395" spans="2:11" s="234" customFormat="1" hidden="1">
      <c r="B395" s="233" t="s">
        <v>605</v>
      </c>
      <c r="C395" s="233" t="s">
        <v>709</v>
      </c>
      <c r="J395" s="233"/>
      <c r="K395" s="233"/>
    </row>
    <row r="396" spans="2:11" s="234" customFormat="1" hidden="1">
      <c r="B396" s="233" t="s">
        <v>606</v>
      </c>
      <c r="C396" s="233" t="s">
        <v>709</v>
      </c>
      <c r="J396" s="233"/>
      <c r="K396" s="233"/>
    </row>
    <row r="397" spans="2:11" s="234" customFormat="1" hidden="1">
      <c r="B397" s="233"/>
      <c r="C397" s="233"/>
      <c r="J397" s="233"/>
      <c r="K397" s="233"/>
    </row>
    <row r="398" spans="2:11" s="234" customFormat="1" hidden="1">
      <c r="B398" s="233" t="s">
        <v>607</v>
      </c>
      <c r="C398" s="233"/>
      <c r="J398" s="233"/>
      <c r="K398" s="233"/>
    </row>
    <row r="399" spans="2:11" s="234" customFormat="1" hidden="1">
      <c r="B399" s="233" t="s">
        <v>608</v>
      </c>
      <c r="C399" s="233" t="s">
        <v>710</v>
      </c>
      <c r="J399" s="233"/>
      <c r="K399" s="233"/>
    </row>
    <row r="400" spans="2:11" s="234" customFormat="1" hidden="1">
      <c r="B400" s="233" t="s">
        <v>609</v>
      </c>
      <c r="C400" s="233" t="s">
        <v>710</v>
      </c>
      <c r="J400" s="233"/>
      <c r="K400" s="233"/>
    </row>
    <row r="401" spans="2:11" s="234" customFormat="1" hidden="1">
      <c r="B401" s="233" t="s">
        <v>610</v>
      </c>
      <c r="C401" s="233" t="s">
        <v>710</v>
      </c>
      <c r="J401" s="233"/>
      <c r="K401" s="233"/>
    </row>
    <row r="402" spans="2:11" s="234" customFormat="1" hidden="1">
      <c r="B402" s="233" t="s">
        <v>611</v>
      </c>
      <c r="C402" s="233" t="s">
        <v>710</v>
      </c>
      <c r="J402" s="233"/>
      <c r="K402" s="233"/>
    </row>
    <row r="403" spans="2:11" s="234" customFormat="1" hidden="1">
      <c r="B403" s="233" t="s">
        <v>612</v>
      </c>
      <c r="C403" s="233" t="s">
        <v>710</v>
      </c>
      <c r="J403" s="233"/>
      <c r="K403" s="233"/>
    </row>
    <row r="404" spans="2:11" s="234" customFormat="1" hidden="1">
      <c r="B404" s="233" t="s">
        <v>613</v>
      </c>
      <c r="C404" s="233" t="s">
        <v>710</v>
      </c>
      <c r="J404" s="233"/>
      <c r="K404" s="233"/>
    </row>
    <row r="405" spans="2:11" s="234" customFormat="1" hidden="1">
      <c r="B405" s="233" t="s">
        <v>614</v>
      </c>
      <c r="C405" s="233" t="s">
        <v>710</v>
      </c>
      <c r="J405" s="233"/>
      <c r="K405" s="233"/>
    </row>
    <row r="406" spans="2:11" s="234" customFormat="1" hidden="1">
      <c r="B406" s="233"/>
      <c r="C406" s="233"/>
      <c r="J406" s="233"/>
      <c r="K406" s="233"/>
    </row>
    <row r="407" spans="2:11" s="234" customFormat="1" hidden="1">
      <c r="B407" s="233" t="s">
        <v>615</v>
      </c>
      <c r="C407" s="233"/>
      <c r="J407" s="233"/>
      <c r="K407" s="233"/>
    </row>
    <row r="408" spans="2:11" s="234" customFormat="1" hidden="1">
      <c r="B408" s="233" t="s">
        <v>616</v>
      </c>
      <c r="C408" s="233" t="s">
        <v>711</v>
      </c>
      <c r="J408" s="233"/>
      <c r="K408" s="233"/>
    </row>
    <row r="409" spans="2:11" s="234" customFormat="1" hidden="1">
      <c r="B409" s="233" t="s">
        <v>617</v>
      </c>
      <c r="C409" s="233" t="s">
        <v>711</v>
      </c>
      <c r="J409" s="233"/>
      <c r="K409" s="233"/>
    </row>
    <row r="410" spans="2:11" s="234" customFormat="1" hidden="1">
      <c r="B410" s="233" t="s">
        <v>618</v>
      </c>
      <c r="C410" s="233" t="s">
        <v>711</v>
      </c>
      <c r="J410" s="233"/>
      <c r="K410" s="233"/>
    </row>
    <row r="411" spans="2:11" s="234" customFormat="1" hidden="1">
      <c r="B411" s="233" t="s">
        <v>619</v>
      </c>
      <c r="C411" s="233" t="s">
        <v>711</v>
      </c>
      <c r="J411" s="233"/>
      <c r="K411" s="233"/>
    </row>
    <row r="412" spans="2:11" s="234" customFormat="1" hidden="1">
      <c r="B412" s="233" t="s">
        <v>620</v>
      </c>
      <c r="C412" s="233" t="s">
        <v>711</v>
      </c>
      <c r="J412" s="233"/>
      <c r="K412" s="233"/>
    </row>
    <row r="413" spans="2:11" s="234" customFormat="1" hidden="1">
      <c r="B413" s="233"/>
      <c r="C413" s="233"/>
      <c r="J413" s="233"/>
      <c r="K413" s="233"/>
    </row>
    <row r="414" spans="2:11" s="234" customFormat="1" hidden="1">
      <c r="B414" s="233" t="s">
        <v>621</v>
      </c>
      <c r="C414" s="233"/>
      <c r="J414" s="233"/>
      <c r="K414" s="233"/>
    </row>
    <row r="415" spans="2:11" s="234" customFormat="1" hidden="1">
      <c r="B415" s="233" t="s">
        <v>622</v>
      </c>
      <c r="C415" s="233" t="s">
        <v>712</v>
      </c>
      <c r="J415" s="233"/>
      <c r="K415" s="233"/>
    </row>
    <row r="416" spans="2:11" s="234" customFormat="1" hidden="1">
      <c r="B416" s="233" t="s">
        <v>623</v>
      </c>
      <c r="C416" s="233" t="s">
        <v>712</v>
      </c>
      <c r="J416" s="233"/>
      <c r="K416" s="233"/>
    </row>
    <row r="417" spans="1:11" s="234" customFormat="1" hidden="1">
      <c r="B417" s="233" t="s">
        <v>624</v>
      </c>
      <c r="C417" s="233" t="s">
        <v>712</v>
      </c>
      <c r="J417" s="233"/>
      <c r="K417" s="233"/>
    </row>
    <row r="418" spans="1:11" s="234" customFormat="1" hidden="1">
      <c r="B418" s="233" t="s">
        <v>625</v>
      </c>
      <c r="C418" s="233" t="s">
        <v>712</v>
      </c>
      <c r="J418" s="233"/>
      <c r="K418" s="233"/>
    </row>
    <row r="419" spans="1:11" s="234" customFormat="1" hidden="1">
      <c r="B419" s="233" t="s">
        <v>626</v>
      </c>
      <c r="C419" s="233" t="s">
        <v>712</v>
      </c>
      <c r="J419" s="233"/>
      <c r="K419" s="233"/>
    </row>
    <row r="420" spans="1:11" s="234" customFormat="1" hidden="1">
      <c r="B420" s="233" t="s">
        <v>627</v>
      </c>
      <c r="C420" s="233" t="s">
        <v>712</v>
      </c>
      <c r="J420" s="233"/>
      <c r="K420" s="233"/>
    </row>
    <row r="421" spans="1:11" s="234" customFormat="1" hidden="1">
      <c r="B421" s="233" t="s">
        <v>628</v>
      </c>
      <c r="C421" s="233" t="s">
        <v>712</v>
      </c>
      <c r="J421" s="233"/>
      <c r="K421" s="233"/>
    </row>
    <row r="422" spans="1:11" s="234" customFormat="1" hidden="1">
      <c r="B422" s="233" t="s">
        <v>629</v>
      </c>
      <c r="C422" s="233" t="s">
        <v>712</v>
      </c>
      <c r="J422" s="233"/>
      <c r="K422" s="233"/>
    </row>
    <row r="423" spans="1:11" s="234" customFormat="1" hidden="1">
      <c r="B423" s="233" t="s">
        <v>630</v>
      </c>
      <c r="C423" s="233" t="s">
        <v>712</v>
      </c>
      <c r="J423" s="233"/>
      <c r="K423" s="233"/>
    </row>
    <row r="424" spans="1:11" s="234" customFormat="1" hidden="1">
      <c r="B424" s="233"/>
      <c r="C424" s="233"/>
      <c r="J424" s="233"/>
      <c r="K424" s="233"/>
    </row>
    <row r="425" spans="1:11" s="234" customFormat="1" hidden="1">
      <c r="B425" s="233"/>
      <c r="C425" s="233"/>
      <c r="J425" s="233"/>
      <c r="K425" s="233"/>
    </row>
    <row r="426" spans="1:11" s="234" customFormat="1" hidden="1">
      <c r="A426" s="233" t="s">
        <v>506</v>
      </c>
      <c r="B426" s="233"/>
      <c r="C426" s="233"/>
      <c r="J426" s="233"/>
      <c r="K426" s="233"/>
    </row>
    <row r="427" spans="1:11" s="234" customFormat="1" hidden="1">
      <c r="B427" s="233"/>
      <c r="C427" s="233"/>
      <c r="J427" s="233"/>
      <c r="K427" s="233"/>
    </row>
    <row r="428" spans="1:11" s="234" customFormat="1" hidden="1">
      <c r="B428" s="233" t="s">
        <v>509</v>
      </c>
      <c r="C428" s="233"/>
      <c r="J428" s="233"/>
      <c r="K428" s="233"/>
    </row>
    <row r="429" spans="1:11" s="234" customFormat="1" hidden="1">
      <c r="B429" s="233" t="s">
        <v>512</v>
      </c>
      <c r="C429" s="233"/>
      <c r="J429" s="233"/>
      <c r="K429" s="233"/>
    </row>
    <row r="430" spans="1:11" s="234" customFormat="1" hidden="1">
      <c r="B430" s="233" t="s">
        <v>514</v>
      </c>
      <c r="C430" s="233"/>
      <c r="J430" s="233"/>
      <c r="K430" s="233"/>
    </row>
    <row r="431" spans="1:11" s="234" customFormat="1" hidden="1">
      <c r="B431" s="233" t="s">
        <v>516</v>
      </c>
      <c r="C431" s="233"/>
      <c r="J431" s="233"/>
      <c r="K431" s="233"/>
    </row>
    <row r="432" spans="1:11" s="234" customFormat="1" hidden="1">
      <c r="B432" s="233" t="s">
        <v>706</v>
      </c>
      <c r="C432" s="233"/>
      <c r="J432" s="233"/>
      <c r="K432" s="233"/>
    </row>
    <row r="433" spans="1:13" s="234" customFormat="1" hidden="1">
      <c r="B433" s="233" t="s">
        <v>522</v>
      </c>
      <c r="C433" s="233"/>
      <c r="J433" s="233"/>
      <c r="K433" s="233"/>
    </row>
    <row r="434" spans="1:13" s="234" customFormat="1" hidden="1">
      <c r="B434" s="233" t="s">
        <v>525</v>
      </c>
      <c r="C434" s="233"/>
      <c r="J434" s="233"/>
      <c r="K434" s="233"/>
    </row>
    <row r="435" spans="1:13" s="234" customFormat="1" hidden="1">
      <c r="B435" s="233" t="s">
        <v>528</v>
      </c>
      <c r="C435" s="233"/>
      <c r="J435" s="233"/>
      <c r="K435" s="233"/>
    </row>
    <row r="436" spans="1:13" s="234" customFormat="1" hidden="1">
      <c r="B436" s="233" t="s">
        <v>531</v>
      </c>
      <c r="C436" s="233"/>
      <c r="J436" s="233"/>
      <c r="K436" s="233"/>
    </row>
    <row r="437" spans="1:13" s="234" customFormat="1" hidden="1">
      <c r="B437" s="233" t="s">
        <v>534</v>
      </c>
      <c r="C437" s="233"/>
      <c r="J437" s="233"/>
      <c r="K437" s="233"/>
    </row>
    <row r="438" spans="1:13" s="234" customFormat="1" hidden="1">
      <c r="B438" s="233" t="s">
        <v>537</v>
      </c>
      <c r="C438" s="233"/>
      <c r="J438" s="233"/>
      <c r="K438" s="233"/>
    </row>
    <row r="439" spans="1:13" hidden="1">
      <c r="J439" s="18"/>
      <c r="K439" s="18"/>
      <c r="L439" s="19"/>
      <c r="M439" s="19"/>
    </row>
    <row r="440" spans="1:13" hidden="1">
      <c r="A440" s="233" t="s">
        <v>702</v>
      </c>
      <c r="B440" s="233"/>
    </row>
    <row r="441" spans="1:13" hidden="1">
      <c r="A441" s="234"/>
      <c r="B441" s="233"/>
    </row>
    <row r="442" spans="1:13" hidden="1">
      <c r="A442" s="234"/>
      <c r="B442" s="233" t="s">
        <v>52</v>
      </c>
    </row>
    <row r="443" spans="1:13" hidden="1">
      <c r="A443" s="234"/>
      <c r="B443" s="233" t="s">
        <v>53</v>
      </c>
    </row>
    <row r="444" spans="1:13" hidden="1">
      <c r="A444" s="234"/>
      <c r="B444" s="233" t="s">
        <v>54</v>
      </c>
    </row>
    <row r="445" spans="1:13" hidden="1">
      <c r="A445" s="234"/>
      <c r="B445" s="233" t="s">
        <v>55</v>
      </c>
    </row>
    <row r="446" spans="1:13" hidden="1">
      <c r="A446" s="234"/>
      <c r="B446" s="233" t="s">
        <v>56</v>
      </c>
    </row>
  </sheetData>
  <mergeCells count="280">
    <mergeCell ref="L137:L138"/>
    <mergeCell ref="O137:R138"/>
    <mergeCell ref="K6:S6"/>
    <mergeCell ref="L120:N120"/>
    <mergeCell ref="O120:R120"/>
    <mergeCell ref="L121:N121"/>
    <mergeCell ref="O121:R121"/>
    <mergeCell ref="L122:M123"/>
    <mergeCell ref="L124:M125"/>
    <mergeCell ref="L130:M130"/>
    <mergeCell ref="N130:R130"/>
    <mergeCell ref="L131:M136"/>
    <mergeCell ref="L113:N113"/>
    <mergeCell ref="P113:R113"/>
    <mergeCell ref="L114:N114"/>
    <mergeCell ref="P114:R114"/>
    <mergeCell ref="L115:N115"/>
    <mergeCell ref="P115:R115"/>
    <mergeCell ref="L116:N116"/>
    <mergeCell ref="P116:R116"/>
    <mergeCell ref="L117:N117"/>
    <mergeCell ref="P117:R117"/>
    <mergeCell ref="L95:M95"/>
    <mergeCell ref="L96:L99"/>
    <mergeCell ref="N96:R96"/>
    <mergeCell ref="N97:R97"/>
    <mergeCell ref="N98:R98"/>
    <mergeCell ref="N99:R99"/>
    <mergeCell ref="L103:L107"/>
    <mergeCell ref="Q103:R103"/>
    <mergeCell ref="Q104:Q105"/>
    <mergeCell ref="R104:R105"/>
    <mergeCell ref="R106:R107"/>
    <mergeCell ref="L90:M90"/>
    <mergeCell ref="N90:R90"/>
    <mergeCell ref="L91:M91"/>
    <mergeCell ref="O91:R91"/>
    <mergeCell ref="L92:M92"/>
    <mergeCell ref="N92:R92"/>
    <mergeCell ref="L93:M93"/>
    <mergeCell ref="N93:R93"/>
    <mergeCell ref="L94:M94"/>
    <mergeCell ref="N94:R94"/>
    <mergeCell ref="L69:L72"/>
    <mergeCell ref="L75:M75"/>
    <mergeCell ref="O75:R75"/>
    <mergeCell ref="L80:M80"/>
    <mergeCell ref="N80:R80"/>
    <mergeCell ref="L78:M78"/>
    <mergeCell ref="N78:R78"/>
    <mergeCell ref="L81:L89"/>
    <mergeCell ref="N81:O81"/>
    <mergeCell ref="P81:R89"/>
    <mergeCell ref="N82:O82"/>
    <mergeCell ref="N83:O83"/>
    <mergeCell ref="N84:O84"/>
    <mergeCell ref="N85:O85"/>
    <mergeCell ref="N86:O86"/>
    <mergeCell ref="N87:O87"/>
    <mergeCell ref="N88:O88"/>
    <mergeCell ref="N89:O89"/>
    <mergeCell ref="L79:M79"/>
    <mergeCell ref="N79:R79"/>
    <mergeCell ref="N37:R37"/>
    <mergeCell ref="O38:R38"/>
    <mergeCell ref="L39:M39"/>
    <mergeCell ref="N39:R39"/>
    <mergeCell ref="L40:M40"/>
    <mergeCell ref="O40:R40"/>
    <mergeCell ref="L33:M33"/>
    <mergeCell ref="L34:L38"/>
    <mergeCell ref="L66:L68"/>
    <mergeCell ref="N25:R25"/>
    <mergeCell ref="N26:R26"/>
    <mergeCell ref="L27:M27"/>
    <mergeCell ref="N27:R28"/>
    <mergeCell ref="L28:M28"/>
    <mergeCell ref="L29:M29"/>
    <mergeCell ref="N29:R29"/>
    <mergeCell ref="N33:R33"/>
    <mergeCell ref="O36:R36"/>
    <mergeCell ref="B122:C123"/>
    <mergeCell ref="B120:D120"/>
    <mergeCell ref="B121:D121"/>
    <mergeCell ref="L9:M9"/>
    <mergeCell ref="N9:R9"/>
    <mergeCell ref="O34:R34"/>
    <mergeCell ref="O35:R35"/>
    <mergeCell ref="O10:R10"/>
    <mergeCell ref="L11:M11"/>
    <mergeCell ref="N11:R11"/>
    <mergeCell ref="L12:M12"/>
    <mergeCell ref="O12:R12"/>
    <mergeCell ref="L13:M13"/>
    <mergeCell ref="O13:R13"/>
    <mergeCell ref="L14:M14"/>
    <mergeCell ref="O14:R14"/>
    <mergeCell ref="L15:M15"/>
    <mergeCell ref="L16:M16"/>
    <mergeCell ref="O16:R16"/>
    <mergeCell ref="L17:M17"/>
    <mergeCell ref="O17:R17"/>
    <mergeCell ref="L18:M18"/>
    <mergeCell ref="N18:R19"/>
    <mergeCell ref="N22:R22"/>
    <mergeCell ref="B116:D116"/>
    <mergeCell ref="B117:D117"/>
    <mergeCell ref="B43:B50"/>
    <mergeCell ref="H106:H107"/>
    <mergeCell ref="H104:H105"/>
    <mergeCell ref="B103:B107"/>
    <mergeCell ref="G103:H103"/>
    <mergeCell ref="G104:G105"/>
    <mergeCell ref="D94:H94"/>
    <mergeCell ref="B79:C79"/>
    <mergeCell ref="D79:H79"/>
    <mergeCell ref="E60:H60"/>
    <mergeCell ref="B55:C55"/>
    <mergeCell ref="E55:H56"/>
    <mergeCell ref="B51:B52"/>
    <mergeCell ref="E51:H51"/>
    <mergeCell ref="F115:H115"/>
    <mergeCell ref="F113:H113"/>
    <mergeCell ref="F114:H114"/>
    <mergeCell ref="F116:H116"/>
    <mergeCell ref="F117:H117"/>
    <mergeCell ref="F81:H89"/>
    <mergeCell ref="D89:E89"/>
    <mergeCell ref="D90:H90"/>
    <mergeCell ref="D98:H98"/>
    <mergeCell ref="D80:H80"/>
    <mergeCell ref="D81:E81"/>
    <mergeCell ref="D82:E82"/>
    <mergeCell ref="D83:E83"/>
    <mergeCell ref="D84:E84"/>
    <mergeCell ref="D85:E85"/>
    <mergeCell ref="D86:E86"/>
    <mergeCell ref="D87:E87"/>
    <mergeCell ref="D88:E88"/>
    <mergeCell ref="B78:C78"/>
    <mergeCell ref="D78:H78"/>
    <mergeCell ref="B137:B138"/>
    <mergeCell ref="E137:H138"/>
    <mergeCell ref="B96:B99"/>
    <mergeCell ref="D96:H96"/>
    <mergeCell ref="D97:H97"/>
    <mergeCell ref="B130:C130"/>
    <mergeCell ref="D130:H130"/>
    <mergeCell ref="D99:H99"/>
    <mergeCell ref="B124:C125"/>
    <mergeCell ref="B113:D113"/>
    <mergeCell ref="B114:D114"/>
    <mergeCell ref="B115:D115"/>
    <mergeCell ref="E120:H120"/>
    <mergeCell ref="E121:H121"/>
    <mergeCell ref="B131:C136"/>
    <mergeCell ref="E91:H91"/>
    <mergeCell ref="B92:C92"/>
    <mergeCell ref="B93:C93"/>
    <mergeCell ref="B94:C94"/>
    <mergeCell ref="B95:C95"/>
    <mergeCell ref="D92:H92"/>
    <mergeCell ref="D93:H93"/>
    <mergeCell ref="B76:C76"/>
    <mergeCell ref="E76:H76"/>
    <mergeCell ref="B77:C77"/>
    <mergeCell ref="E77:H77"/>
    <mergeCell ref="L76:M76"/>
    <mergeCell ref="O76:R76"/>
    <mergeCell ref="L77:M77"/>
    <mergeCell ref="O77:R77"/>
    <mergeCell ref="L43:L50"/>
    <mergeCell ref="L51:L52"/>
    <mergeCell ref="O51:R51"/>
    <mergeCell ref="O52:R52"/>
    <mergeCell ref="L53:M53"/>
    <mergeCell ref="O53:R53"/>
    <mergeCell ref="L54:M54"/>
    <mergeCell ref="O54:R54"/>
    <mergeCell ref="L55:M55"/>
    <mergeCell ref="O55:R56"/>
    <mergeCell ref="L56:M56"/>
    <mergeCell ref="L62:M62"/>
    <mergeCell ref="N62:R62"/>
    <mergeCell ref="L63:L64"/>
    <mergeCell ref="O63:R72"/>
    <mergeCell ref="L65:M65"/>
    <mergeCell ref="E75:H75"/>
    <mergeCell ref="B20:C20"/>
    <mergeCell ref="D20:H21"/>
    <mergeCell ref="B21:C21"/>
    <mergeCell ref="B63:B64"/>
    <mergeCell ref="E63:H72"/>
    <mergeCell ref="B65:C65"/>
    <mergeCell ref="B66:B68"/>
    <mergeCell ref="B69:B72"/>
    <mergeCell ref="N20:R21"/>
    <mergeCell ref="L21:M21"/>
    <mergeCell ref="B62:C62"/>
    <mergeCell ref="D62:H62"/>
    <mergeCell ref="N57:R57"/>
    <mergeCell ref="O58:R58"/>
    <mergeCell ref="N59:R59"/>
    <mergeCell ref="O60:R60"/>
    <mergeCell ref="N61:R61"/>
    <mergeCell ref="B39:C39"/>
    <mergeCell ref="D39:H39"/>
    <mergeCell ref="N30:R30"/>
    <mergeCell ref="N31:R31"/>
    <mergeCell ref="N32:R32"/>
    <mergeCell ref="B25:C26"/>
    <mergeCell ref="D25:H25"/>
    <mergeCell ref="D26:H26"/>
    <mergeCell ref="D32:H32"/>
    <mergeCell ref="B29:C29"/>
    <mergeCell ref="D29:H29"/>
    <mergeCell ref="B30:C30"/>
    <mergeCell ref="D30:H30"/>
    <mergeCell ref="L30:M30"/>
    <mergeCell ref="L25:M26"/>
    <mergeCell ref="L19:M19"/>
    <mergeCell ref="L22:M22"/>
    <mergeCell ref="B57:C57"/>
    <mergeCell ref="D57:H57"/>
    <mergeCell ref="B58:B61"/>
    <mergeCell ref="E58:H58"/>
    <mergeCell ref="D59:H59"/>
    <mergeCell ref="L57:M57"/>
    <mergeCell ref="L58:L61"/>
    <mergeCell ref="B56:C56"/>
    <mergeCell ref="B53:C53"/>
    <mergeCell ref="E53:H53"/>
    <mergeCell ref="B54:C54"/>
    <mergeCell ref="E54:H54"/>
    <mergeCell ref="E52:H52"/>
    <mergeCell ref="B33:C33"/>
    <mergeCell ref="D33:H33"/>
    <mergeCell ref="L31:L32"/>
    <mergeCell ref="B27:C27"/>
    <mergeCell ref="D27:H28"/>
    <mergeCell ref="B28:C28"/>
    <mergeCell ref="L20:M20"/>
    <mergeCell ref="B12:C12"/>
    <mergeCell ref="E12:H12"/>
    <mergeCell ref="B13:C13"/>
    <mergeCell ref="B9:C9"/>
    <mergeCell ref="D9:H9"/>
    <mergeCell ref="E34:H34"/>
    <mergeCell ref="E35:H35"/>
    <mergeCell ref="E10:H10"/>
    <mergeCell ref="B11:C11"/>
    <mergeCell ref="D11:H11"/>
    <mergeCell ref="B34:B38"/>
    <mergeCell ref="B18:C18"/>
    <mergeCell ref="D18:H19"/>
    <mergeCell ref="B19:C19"/>
    <mergeCell ref="A131:A136"/>
    <mergeCell ref="B31:B32"/>
    <mergeCell ref="D31:H31"/>
    <mergeCell ref="E13:H13"/>
    <mergeCell ref="B22:C22"/>
    <mergeCell ref="D22:H22"/>
    <mergeCell ref="B80:C80"/>
    <mergeCell ref="B90:C90"/>
    <mergeCell ref="B91:C91"/>
    <mergeCell ref="B81:B89"/>
    <mergeCell ref="B14:C14"/>
    <mergeCell ref="E14:H14"/>
    <mergeCell ref="B15:C15"/>
    <mergeCell ref="B40:C40"/>
    <mergeCell ref="E40:H40"/>
    <mergeCell ref="E36:H36"/>
    <mergeCell ref="D37:H37"/>
    <mergeCell ref="E38:H38"/>
    <mergeCell ref="B16:C16"/>
    <mergeCell ref="E16:H16"/>
    <mergeCell ref="B17:C17"/>
    <mergeCell ref="E17:H17"/>
    <mergeCell ref="D61:H61"/>
    <mergeCell ref="B75:C75"/>
  </mergeCells>
  <phoneticPr fontId="1"/>
  <conditionalFormatting sqref="C1:H6 C7:G7 C8:H161 C440:H1048576">
    <cfRule type="notContainsBlanks" dxfId="12" priority="4">
      <formula>LEN(TRIM(C1))&gt;0</formula>
    </cfRule>
  </conditionalFormatting>
  <conditionalFormatting sqref="D162:F439">
    <cfRule type="notContainsBlanks" dxfId="11" priority="3">
      <formula>LEN(TRIM(D162))&gt;0</formula>
    </cfRule>
  </conditionalFormatting>
  <conditionalFormatting sqref="D61:H61">
    <cfRule type="expression" dxfId="10" priority="10">
      <formula>$D$60="有"</formula>
    </cfRule>
  </conditionalFormatting>
  <conditionalFormatting sqref="E15 E17 E51:E52 E54 E76">
    <cfRule type="expression" dxfId="9" priority="15">
      <formula>$D15="有"</formula>
    </cfRule>
  </conditionalFormatting>
  <conditionalFormatting sqref="E44:H45">
    <cfRule type="expression" dxfId="8" priority="7">
      <formula>E$43&lt;&gt;""</formula>
    </cfRule>
  </conditionalFormatting>
  <conditionalFormatting sqref="E53:H53">
    <cfRule type="expression" dxfId="7" priority="11">
      <formula>$D$53="上限"</formula>
    </cfRule>
  </conditionalFormatting>
  <conditionalFormatting sqref="F95">
    <cfRule type="expression" dxfId="6" priority="9">
      <formula>$D$95="可"</formula>
    </cfRule>
  </conditionalFormatting>
  <conditionalFormatting sqref="F113:H114 F116:H117">
    <cfRule type="expression" dxfId="5" priority="8">
      <formula>$E113="有"</formula>
    </cfRule>
  </conditionalFormatting>
  <conditionalFormatting sqref="M138:N138">
    <cfRule type="notContainsBlanks" dxfId="4" priority="1">
      <formula>LEN(TRIM(M138))&gt;0</formula>
    </cfRule>
  </conditionalFormatting>
  <dataValidations xWindow="312" yWindow="427" count="74">
    <dataValidation allowBlank="1" showInputMessage="1" showErrorMessage="1" promptTitle="試用期間" prompt="試用期間の詳細を記入してください。" sqref="E76:H76" xr:uid="{767A3AB4-3673-4A5D-8695-94FAE8179D2B}"/>
    <dataValidation type="list" allowBlank="1" showInputMessage="1" showErrorMessage="1" sqref="D146" xr:uid="{3082E4B0-D324-4FFD-9557-8670033C3AB4}">
      <formula1>"　,M,C"</formula1>
    </dataValidation>
    <dataValidation type="list" allowBlank="1" showInputMessage="1" showErrorMessage="1" promptTitle="未経験" prompt="可・不可を選択してください。" sqref="D77" xr:uid="{269EC2CE-6369-495B-958B-0AB8F9B3FF9F}">
      <formula1>"　,可,不可"</formula1>
    </dataValidation>
    <dataValidation allowBlank="1" showInputMessage="1" showErrorMessage="1" promptTitle="再雇用" prompt="再雇用「有」の場合、詳細を記入してください。_x000a_（例：75歳まで）" sqref="E17:H17" xr:uid="{97138532-FED6-494A-B2E0-DE0DAE667847}"/>
    <dataValidation allowBlank="1" showInputMessage="1" showErrorMessage="1" promptTitle="備考" prompt="トライアル求人の場合は、入力ください。" sqref="G130:H136 D130:F130" xr:uid="{F8701AC2-E5E4-42B7-B758-7EB3802E522C}"/>
    <dataValidation allowBlank="1" showInputMessage="1" showErrorMessage="1" promptTitle="定年制" prompt="定年制「有」の場合、年齢を記入してください。" sqref="E15 G15" xr:uid="{17CAC676-DCF2-4390-850A-7198BCE51EBE}"/>
    <dataValidation allowBlank="1" showInputMessage="1" showErrorMessage="1" promptTitle="雇用期間" prompt="雇用期間の定めについて記入してください。_x000a_（例：雇用期間の定めなし）" sqref="D30:H30" xr:uid="{29C5EB4B-88A4-42EB-93D3-4DD064A51493}"/>
    <dataValidation allowBlank="1" showInputMessage="1" showErrorMessage="1" promptTitle="担当者名" prompt="担当者名を入力してください。" sqref="D99:H99" xr:uid="{F27FFFB0-F4A9-4D49-AE1F-0689282AA5C7}"/>
    <dataValidation allowBlank="1" showInputMessage="1" showErrorMessage="1" promptTitle="担当部署名" prompt="担当部署名を入力してください。_x000a_（例：人事部）" sqref="D98:H98" xr:uid="{EEF463B7-19BB-45A6-A508-93359AC75328}"/>
    <dataValidation allowBlank="1" showInputMessage="1" showErrorMessage="1" promptTitle="FAX" prompt="FAX番号を入力してください。_x000a_（例：000-000-0000）" sqref="D97:H97" xr:uid="{457453A2-2075-4DB9-AB77-6E98E9CA1945}"/>
    <dataValidation allowBlank="1" showInputMessage="1" showErrorMessage="1" promptTitle="TEL" prompt="電話番号を入力してください。_x000a_（例：000-000-0000）_x000a_" sqref="D96:H96" xr:uid="{CEDD5E72-15E9-46FF-8127-A203A70076BE}"/>
    <dataValidation type="list" allowBlank="1" showInputMessage="1" showErrorMessage="1" promptTitle="試用期間" prompt="有無を選択してください。" sqref="D76" xr:uid="{2BBA38A2-F1A4-4E22-8D67-B71C773C6B56}">
      <formula1>"　,有,無"</formula1>
    </dataValidation>
    <dataValidation type="list" allowBlank="1" showInputMessage="1" showErrorMessage="1" promptTitle="再雇用" prompt="有無を選択してください。" sqref="D17" xr:uid="{F1F07244-D003-4C53-A13A-4C9FFAE8ED00}">
      <formula1>"　,有,無"</formula1>
    </dataValidation>
    <dataValidation type="list" allowBlank="1" showInputMessage="1" showErrorMessage="1" promptTitle="勤務延長" prompt="有無を選択してください。" sqref="D16" xr:uid="{E831AA4F-6DAA-4AEE-96DE-7641743C7505}">
      <formula1>"　,有,無"</formula1>
    </dataValidation>
    <dataValidation type="list" allowBlank="1" showInputMessage="1" showErrorMessage="1" promptTitle="定年制" prompt="有無を選択してください。" sqref="D15" xr:uid="{D4A3C00F-B954-45E4-B3D8-7E946EC0CC6C}">
      <formula1>"　,有,無"</formula1>
    </dataValidation>
    <dataValidation allowBlank="1" showInputMessage="1" showErrorMessage="1" promptTitle="創業" prompt="創業年を入力してください。（例：昭和40年）" sqref="D14" xr:uid="{DEE0D5BF-3186-483E-B051-E9F213AA758E}"/>
    <dataValidation allowBlank="1" showInputMessage="1" showErrorMessage="1" promptTitle="資本金" prompt="万単位で入力してください。" sqref="D12" xr:uid="{F92595F8-7E85-4C47-BFF3-034C5064CB43}"/>
    <dataValidation type="list" allowBlank="1" showInputMessage="1" showErrorMessage="1" promptTitle="厚生年金" prompt="有無を選択してください。" sqref="D72" xr:uid="{5F5464FB-9DB0-492C-864D-538ACD7FC783}">
      <formula1>"　,有,無"</formula1>
    </dataValidation>
    <dataValidation type="list" allowBlank="1" showInputMessage="1" showErrorMessage="1" promptTitle="健康保険" prompt="有無を選択してください。" sqref="D71" xr:uid="{D1658855-1146-443D-A148-4CEE50CCA907}">
      <formula1>"　,有,無"</formula1>
    </dataValidation>
    <dataValidation type="list" allowBlank="1" showInputMessage="1" showErrorMessage="1" promptTitle="労災保険" prompt="有無を選択してください。" sqref="D70" xr:uid="{07BC9822-2079-4AFA-8C4D-7459EB83C9AB}">
      <formula1>"　,有,無"</formula1>
    </dataValidation>
    <dataValidation type="list" allowBlank="1" showInputMessage="1" showErrorMessage="1" promptTitle="雇用保険" prompt="有無を選択してください。" sqref="D69" xr:uid="{3F98FC95-89C8-4EAA-B407-09FBB8EF557B}">
      <formula1>"　,有,無"</formula1>
    </dataValidation>
    <dataValidation type="list" allowBlank="1" showInputMessage="1" showErrorMessage="1" promptTitle="看護休暇" prompt="有無を選択してください。" sqref="D68" xr:uid="{928F3D9B-4DB4-492E-95B3-11F3F396D3A6}">
      <formula1>"　,有,無"</formula1>
    </dataValidation>
    <dataValidation type="list" allowBlank="1" showInputMessage="1" showErrorMessage="1" promptTitle="介護休業" prompt="有無を選択してください。" sqref="D67" xr:uid="{135BB04C-F9B7-4E0A-B5EB-5EBD9C7070B5}">
      <formula1>"　,有,無"</formula1>
    </dataValidation>
    <dataValidation type="list" allowBlank="1" showInputMessage="1" showErrorMessage="1" promptTitle="育児休業" prompt="有無を選択してください。" sqref="D66" xr:uid="{56764E0A-461A-465C-B0B1-7053E9E9F65A}">
      <formula1>"　,有,無"</formula1>
    </dataValidation>
    <dataValidation allowBlank="1" showInputMessage="1" showErrorMessage="1" promptTitle="年間休日数" prompt="年間休日数を記入してください。" sqref="D65" xr:uid="{4DEDA3B9-A8DC-4AFE-907D-0C3F119EA50D}"/>
    <dataValidation allowBlank="1" showInputMessage="1" showErrorMessage="1" promptTitle="有給休暇" prompt="入社6か月後の有給休暇日数を記入してください。" sqref="D64" xr:uid="{DAA735D4-E4E6-47E5-B1A8-85F7207C1F99}"/>
    <dataValidation allowBlank="1" showInputMessage="1" showErrorMessage="1" promptTitle="有給休暇" prompt="入社時の有給休暇日数を記入してください。" sqref="D63" xr:uid="{8A54F250-FA53-408E-93D2-AE65637F845C}"/>
    <dataValidation allowBlank="1" showInputMessage="1" showErrorMessage="1" promptTitle="休日・休暇" prompt="休日・休暇について記入してください。" sqref="D62" xr:uid="{CFF0A04C-EFC2-4699-B2D3-C4CDBDEAB718}"/>
    <dataValidation allowBlank="1" showInputMessage="1" showErrorMessage="1" promptTitle="シフト有の場合" prompt="具体的に記入してください。" sqref="D61" xr:uid="{C95C217E-B395-4F36-AE78-C48F64A98BF7}"/>
    <dataValidation type="list" allowBlank="1" showInputMessage="1" showErrorMessage="1" promptTitle="シフト" prompt="シフトの有無を選択してください。" sqref="D60" xr:uid="{28182881-6BFE-40FF-AC69-4F32FDAD46EC}">
      <formula1>"　,有,無"</formula1>
    </dataValidation>
    <dataValidation allowBlank="1" showInputMessage="1" showErrorMessage="1" promptTitle="時間外" prompt="時間外労働時間を入力してください。（例：平均○時間/月）" sqref="D59" xr:uid="{2B9BDB9D-68EE-4BE2-AB0E-D2688F509E8F}"/>
    <dataValidation allowBlank="1" showInputMessage="1" showErrorMessage="1" promptTitle="休憩時間" prompt="休憩時間を入力してください。（例：60分）" sqref="D58" xr:uid="{AB429CF8-9420-4A2B-B2EB-0A6CB62C85B9}"/>
    <dataValidation allowBlank="1" showInputMessage="1" showErrorMessage="1" promptTitle="就業時間" prompt="就業時間を入力してください。（例：9：00～17：00）" sqref="D57" xr:uid="{972DCDC0-E9A4-4F1C-ABBA-B0C23FCAA5CA}"/>
    <dataValidation allowBlank="1" showInputMessage="1" showErrorMessage="1" promptTitle="区を入力" prompt="名古屋市内の場合、区を入力してください。" sqref="D35" xr:uid="{721A6C42-390D-486A-9D7D-DB66F7C4E702}"/>
    <dataValidation allowBlank="1" showInputMessage="1" showErrorMessage="1" promptTitle="昇給" prompt="昇給の詳細を記入してください。" sqref="E54:G54" xr:uid="{18A78F58-18DF-486A-B510-D48DC0795FB6}"/>
    <dataValidation allowBlank="1" showInputMessage="1" showErrorMessage="1" promptTitle="交通費" prompt="交通費の詳細を記入してください。" sqref="E53:G53" xr:uid="{32AEBECE-41E4-4A3B-83D1-9381B01AAF06}"/>
    <dataValidation type="list" allowBlank="1" showInputMessage="1" showErrorMessage="1" promptTitle="昇給" prompt="昇給の有無を選択してください。" sqref="D54" xr:uid="{33E80F58-35F1-4AAE-A853-FF2F5D4EF4A0}">
      <formula1>"　,有,無"</formula1>
    </dataValidation>
    <dataValidation allowBlank="1" showInputMessage="1" showErrorMessage="1" promptTitle="賞与" prompt="賞与の詳細を記入してください。" sqref="E52:G52" xr:uid="{86C69210-786D-4A0C-A4CA-67FA4576802A}"/>
    <dataValidation allowBlank="1" showInputMessage="1" showErrorMessage="1" promptTitle="退職金制度" prompt="制度の詳細を記入してください。" sqref="E51:G51" xr:uid="{E30B59D9-34F8-40D8-AD95-B94377FCC0AB}"/>
    <dataValidation type="list" allowBlank="1" showInputMessage="1" showErrorMessage="1" promptTitle="退職金制度" prompt="制度の有無を選択してください。" sqref="D51" xr:uid="{48162B55-5597-4F3C-B835-EBB23373009B}">
      <formula1>"　,有,無"</formula1>
    </dataValidation>
    <dataValidation type="list" allowBlank="1" showInputMessage="1" showErrorMessage="1" promptTitle="賞与" prompt="賞与の有無を選択してください。" sqref="D52" xr:uid="{98316966-6300-4B89-9855-D9366C23E543}">
      <formula1>"　,有,無"</formula1>
    </dataValidation>
    <dataValidation allowBlank="1" showInputMessage="1" showErrorMessage="1" promptTitle="募集職種" prompt="職種の詳細をご記入ください。" sqref="D26" xr:uid="{6BD49612-CB5C-4730-A9F0-946114D795CC}"/>
    <dataValidation type="list" allowBlank="1" showInputMessage="1" showErrorMessage="1" promptTitle="受動喫煙対策" prompt="対策の有無を選択してください。" sqref="D38" xr:uid="{43C8A930-2EA3-4F45-9E29-46709107E5AF}">
      <formula1>"　,有,無"</formula1>
    </dataValidation>
    <dataValidation allowBlank="1" showInputMessage="1" showErrorMessage="1" promptTitle="URL" prompt="起業HPのURLを入力してください。（半角英数）_x000a_HPがない場合は「なし」と入力してください。" sqref="D14:D17 D12" xr:uid="{4C71C7D2-4160-4B64-9AF5-7DB7CC0436D7}"/>
    <dataValidation type="list" allowBlank="1" showInputMessage="1" showErrorMessage="1" promptTitle="マイカー通勤" prompt="可・不可を選択してください。" sqref="D40" xr:uid="{5B42A24C-6B14-4737-ABF6-3957CC24DFDE}">
      <formula1>"　 ,可,不可"</formula1>
    </dataValidation>
    <dataValidation allowBlank="1" showInputMessage="1" showErrorMessage="1" promptTitle="住所" prompt="住所を入力してください。" sqref="E10:G10 E36:G36" xr:uid="{2907F2E2-542B-4D1A-A486-75C0E17D0601}"/>
    <dataValidation allowBlank="1" showInputMessage="1" showErrorMessage="1" promptTitle="〒" prompt="郵便番号を入力してください。（例：〒000-0000）" sqref="D10 D36" xr:uid="{420AFC91-6581-4942-B7AB-A7953FFFD757}"/>
    <dataValidation type="list" allowBlank="1" showInputMessage="1" showErrorMessage="1" promptTitle="市内外選択" prompt="名古屋市内・名古屋市外を選択してください。" sqref="D34" xr:uid="{4C2C0A34-C9B2-4364-BCF6-5633844A52CD}">
      <formula1>"　,名古屋市内,名古屋市外"</formula1>
    </dataValidation>
    <dataValidation allowBlank="1" showInputMessage="1" showErrorMessage="1" promptTitle="企業名" prompt="㈱など略称はしないでください。株式会社・有限会社のあとの社名にスペースは空けないでください。" sqref="D9" xr:uid="{FAA39AC3-C2C3-4119-A0C0-A0EF782DE530}"/>
    <dataValidation type="textLength" operator="lessThanOrEqual" allowBlank="1" showInputMessage="1" showErrorMessage="1" promptTitle="事業内容" prompt="300字以内で入力してください。_x000a_（300字を超えるとエラーとなります。）" sqref="D18:H19" xr:uid="{2F8007E1-8E96-48C8-A0EC-C1B8DEAE1058}">
      <formula1>300</formula1>
    </dataValidation>
    <dataValidation type="textLength" operator="lessThanOrEqual" allowBlank="1" showInputMessage="1" showErrorMessage="1" promptTitle="会社の自慢" prompt="300字以内で入力してください。_x000a_（300字を超えるとエラーとなります。）" sqref="D20:H21" xr:uid="{178957BD-4212-42B6-96DD-6E0802BD5348}">
      <formula1>300</formula1>
    </dataValidation>
    <dataValidation allowBlank="1" showInputMessage="1" showErrorMessage="1" promptTitle="説明会" prompt="説明会について記入してください。_x000a_ない場合は「なし」と記入してください。" sqref="D80:H80" xr:uid="{A64F9C3B-F0F7-42AC-9896-455BDF02E7AA}"/>
    <dataValidation allowBlank="1" showInputMessage="1" showErrorMessage="1" promptTitle="選考方法" prompt="選考方法を記入してください。_x000a_（例：面接)" sqref="D81:E89" xr:uid="{60B09721-3DDD-40A3-9778-AB8C6F93B491}"/>
    <dataValidation allowBlank="1" showInputMessage="1" showErrorMessage="1" promptTitle="応募書類等" prompt="応募の際、必要な書類を記入してください。" sqref="D90:H90" xr:uid="{2EAD6F54-4E97-4378-BC2C-2B7452F70DC7}"/>
    <dataValidation type="list" allowBlank="1" showInputMessage="1" showErrorMessage="1" promptTitle="応募書類の返戻" prompt="応募書類の返戻有無を選択してください。" sqref="D91" xr:uid="{FE55E595-7D3F-47FE-ADE9-7674C592C37C}">
      <formula1>"　,有,無"</formula1>
    </dataValidation>
    <dataValidation allowBlank="1" showInputMessage="1" showErrorMessage="1" promptTitle="書類提出先" prompt="書類提出先を記入してください。_x000a_※担当部署名、ご担当者名まで記入してください。" sqref="D92:H92" xr:uid="{A140519D-8EFB-4E8D-8A57-63C91BBED919}"/>
    <dataValidation type="list" allowBlank="1" showInputMessage="1" showErrorMessage="1" promptTitle="既卒者の応募" prompt="既卒者の応募可・不可を選択してください。" sqref="D95" xr:uid="{9081C34C-B078-437C-B8CF-626BF922B333}">
      <formula1>"　 ,可,不可"</formula1>
    </dataValidation>
    <dataValidation type="date" allowBlank="1" showInputMessage="1" showErrorMessage="1" promptTitle="記入日" prompt="記入日を入力してください。_x000a_（例：2020/12/1）" sqref="H8" xr:uid="{70A87496-CE2E-4BEE-8388-20093A8D592A}">
      <formula1>36526</formula1>
      <formula2>2958465</formula2>
    </dataValidation>
    <dataValidation allowBlank="1" showInputMessage="1" showErrorMessage="1" promptTitle="手当等" prompt="基本給のほかに各種手当がありましたら記入してください。" sqref="C46:C49" xr:uid="{575BC306-3602-49A3-A846-6D47DD69ED64}"/>
    <dataValidation type="list" allowBlank="1" showInputMessage="1" showErrorMessage="1" prompt="有無を選択してください。" sqref="E113:E117" xr:uid="{C41A71D2-10ED-4C81-9A11-D0C94B26B2D9}">
      <formula1>"　,有,無"</formula1>
    </dataValidation>
    <dataValidation allowBlank="1" showInputMessage="1" showErrorMessage="1" prompt="内容を入力してください。" sqref="F113:H114 F116:H117" xr:uid="{F5E42102-FB35-46A2-8449-6AD6360A643E}"/>
    <dataValidation type="textLength" operator="lessThanOrEqual" allowBlank="1" showInputMessage="1" showErrorMessage="1" promptTitle="従事業務内容" prompt="300字以内で入力してください。_x000a_（300字を超えるとエラーとなります。）" sqref="D27:H28" xr:uid="{CBC8F123-FE09-4F2F-93ED-9C7433074F20}">
      <formula1>305</formula1>
    </dataValidation>
    <dataValidation type="whole" allowBlank="1" showInputMessage="1" showErrorMessage="1" prompt="金額を入力してください。_x000a_（円は自動で付きます）" sqref="D45:H49" xr:uid="{4D923A42-B274-42E6-80E6-E5E3565DDDBC}">
      <formula1>0</formula1>
      <formula2>1000000000000000</formula2>
    </dataValidation>
    <dataValidation allowBlank="1" showInputMessage="1" showErrorMessage="1" promptTitle="通勤手段（最寄駅）" prompt="最寄駅をご記入の場合、_x000a_「徒歩○分」かを必ずご記入ください。" sqref="D39:H39" xr:uid="{CE57D58B-C947-4F86-9918-EB608E3F3FA7}"/>
    <dataValidation allowBlank="1" showInputMessage="1" showErrorMessage="1" promptTitle="URL" prompt="企業HPのURLを入力してください。（半角英数）_x000a_HPがない場合は「なし」と入力してください。" sqref="D11:H11" xr:uid="{1234CCDD-3A64-442C-95D3-C2FB7FBA4199}"/>
    <dataValidation type="list" allowBlank="1" showInputMessage="1" showErrorMessage="1" promptTitle="業種" prompt="業種を選択してください。" sqref="D22:H22" xr:uid="{820E7580-0895-474F-A025-F234A4E210BC}">
      <formula1>$B$296:$B$315</formula1>
    </dataValidation>
    <dataValidation type="list" allowBlank="1" showInputMessage="1" showErrorMessage="1" promptTitle="募集職種" prompt="募集職種を選択してください。" sqref="D25:H25" xr:uid="{C4E11BF4-93EB-4464-9466-E28A3733B927}">
      <formula1>$B$174:$B$268</formula1>
    </dataValidation>
    <dataValidation type="list" allowBlank="1" showInputMessage="1" showErrorMessage="1" promptTitle="雇用形態" prompt="雇用形態を選択してください。" sqref="D29:H29" xr:uid="{AFA06E7C-AC4E-44AF-8B84-A8773CF5D307}">
      <formula1>$B$272:$B$278</formula1>
    </dataValidation>
    <dataValidation type="list" allowBlank="1" showInputMessage="1" showErrorMessage="1" promptTitle="交通費" prompt="交通費の支給額を選択してください。" sqref="D53" xr:uid="{FDD44B91-B2B4-47B1-A58F-5095252D8EDF}">
      <formula1>$B$289:$B$292</formula1>
    </dataValidation>
    <dataValidation type="list" allowBlank="1" showInputMessage="1" showErrorMessage="1" promptTitle="賃金形態" prompt="賃金形態を選択してください。" sqref="D44:H44" xr:uid="{462A6915-4BB6-4F8A-B129-CEB3173C0277}">
      <formula1>$B$282:$B$285</formula1>
    </dataValidation>
    <dataValidation type="list" allowBlank="1" showInputMessage="1" showErrorMessage="1" promptTitle="受動喫煙対策" prompt="喫煙・禁煙のルールを選択してください。" sqref="E38:H38" xr:uid="{57097245-446E-4694-8C05-266D8422CD95}">
      <formula1>$B$164:$B$170</formula1>
    </dataValidation>
    <dataValidation type="list" allowBlank="1" showInputMessage="1" showErrorMessage="1" promptTitle="区分/学歴" prompt="区分/学歴を選択してください。" sqref="D43:H43" xr:uid="{5378BD14-3CB7-43BD-9413-761748E69654}">
      <formula1>$B$441:$B$446</formula1>
    </dataValidation>
    <dataValidation type="list" allowBlank="1" showInputMessage="1" showErrorMessage="1" sqref="D143" xr:uid="{BB63165C-A7FD-484E-A88C-F1ADD9E74872}">
      <formula1>$B$320:$B$423</formula1>
    </dataValidation>
    <dataValidation allowBlank="1" showInputMessage="1" showErrorMessage="1" promptTitle="企業登録有無" prompt="有無を選択してください。" sqref="D138 N138" xr:uid="{E607AC02-0367-44BA-A575-4FD60AA1CCD8}"/>
  </dataValidations>
  <pageMargins left="0.7" right="0.7" top="0.75" bottom="0.75" header="0.3" footer="0.3"/>
  <pageSetup paperSize="9" orientation="portrait"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7C90-329A-4FA7-ADEB-E9E9135BA8F3}">
  <sheetPr codeName="Sheet12">
    <tabColor rgb="FF00B050"/>
    <pageSetUpPr fitToPage="1"/>
  </sheetPr>
  <dimension ref="A1:T202"/>
  <sheetViews>
    <sheetView showGridLines="0" view="pageBreakPreview" zoomScale="110" zoomScaleNormal="60" zoomScaleSheetLayoutView="110" workbookViewId="0">
      <selection activeCell="C44" sqref="A44:XFD44"/>
    </sheetView>
  </sheetViews>
  <sheetFormatPr defaultColWidth="9" defaultRowHeight="15"/>
  <cols>
    <col min="1" max="1" width="4.33203125" style="48" customWidth="1"/>
    <col min="2" max="2" width="6" style="48" customWidth="1"/>
    <col min="3" max="9" width="6.44140625" style="48" customWidth="1"/>
    <col min="10" max="10" width="8.109375" style="48" customWidth="1"/>
    <col min="11" max="14" width="6.44140625" style="48" customWidth="1"/>
    <col min="15" max="15" width="6.33203125" style="48" customWidth="1"/>
    <col min="16" max="16" width="6" style="48" customWidth="1"/>
    <col min="17" max="17" width="2.6640625" style="48" customWidth="1"/>
    <col min="18" max="18" width="9.109375" style="48" customWidth="1"/>
    <col min="19" max="19" width="4.77734375" style="48" customWidth="1"/>
    <col min="20" max="20" width="8.88671875" style="48" customWidth="1"/>
    <col min="21" max="16384" width="9" style="48"/>
  </cols>
  <sheetData>
    <row r="1" spans="1:20" ht="25.5" customHeight="1" thickBot="1">
      <c r="A1" s="504" t="s">
        <v>231</v>
      </c>
      <c r="B1" s="505"/>
      <c r="C1" s="506" t="s">
        <v>452</v>
      </c>
      <c r="D1" s="506"/>
      <c r="E1" s="506"/>
      <c r="F1" s="506"/>
      <c r="G1" s="506"/>
      <c r="H1" s="506"/>
      <c r="I1" s="506"/>
      <c r="J1" s="506"/>
      <c r="K1" s="506"/>
      <c r="L1" s="506"/>
      <c r="M1" s="506"/>
      <c r="N1" s="506"/>
      <c r="O1" s="47"/>
      <c r="P1" s="47"/>
      <c r="R1" s="49"/>
      <c r="T1" s="49"/>
    </row>
    <row r="2" spans="1:20" s="49" customFormat="1" ht="12.9" customHeight="1">
      <c r="A2" s="50" t="s">
        <v>453</v>
      </c>
      <c r="C2" s="51"/>
      <c r="D2" s="51"/>
      <c r="J2" s="52" t="s">
        <v>10</v>
      </c>
      <c r="K2" s="507" t="s">
        <v>11</v>
      </c>
      <c r="L2" s="508"/>
      <c r="M2" s="52" t="s">
        <v>231</v>
      </c>
      <c r="N2" s="52" t="s">
        <v>0</v>
      </c>
      <c r="O2" s="509"/>
      <c r="P2" s="510"/>
      <c r="Q2" s="53"/>
    </row>
    <row r="3" spans="1:20" s="49" customFormat="1" ht="15.75" customHeight="1">
      <c r="C3" s="51"/>
      <c r="D3" s="51"/>
      <c r="J3" s="52"/>
      <c r="K3" s="507"/>
      <c r="L3" s="508"/>
      <c r="M3" s="54"/>
      <c r="N3" s="55"/>
      <c r="O3" s="509"/>
      <c r="P3" s="511"/>
      <c r="Q3" s="53"/>
      <c r="R3" s="1"/>
    </row>
    <row r="4" spans="1:20" s="49" customFormat="1" ht="13.5" customHeight="1" thickBot="1">
      <c r="A4" s="56" t="s">
        <v>51</v>
      </c>
      <c r="B4" s="57"/>
      <c r="C4" s="58"/>
      <c r="D4" s="58"/>
      <c r="E4" s="59"/>
      <c r="F4" s="59"/>
      <c r="G4" s="59"/>
      <c r="H4" s="59"/>
      <c r="I4" s="59"/>
      <c r="J4" s="58"/>
      <c r="K4" s="60"/>
      <c r="L4" s="60"/>
      <c r="M4" s="60"/>
      <c r="N4" s="61"/>
      <c r="O4" s="522">
        <f>R1</f>
        <v>0</v>
      </c>
      <c r="P4" s="522"/>
      <c r="Q4" s="51"/>
      <c r="S4" s="51"/>
    </row>
    <row r="5" spans="1:20" s="49" customFormat="1" ht="18" customHeight="1" thickBot="1">
      <c r="A5" s="523" t="s">
        <v>12</v>
      </c>
      <c r="B5" s="524"/>
      <c r="C5" s="525">
        <f>※こちらにご記入ください!D9</f>
        <v>0</v>
      </c>
      <c r="D5" s="526"/>
      <c r="E5" s="526"/>
      <c r="F5" s="526"/>
      <c r="G5" s="526"/>
      <c r="H5" s="526"/>
      <c r="I5" s="526"/>
      <c r="J5" s="526"/>
      <c r="K5" s="526"/>
      <c r="L5" s="526"/>
      <c r="M5" s="526"/>
      <c r="N5" s="526"/>
      <c r="O5" s="526"/>
      <c r="P5" s="527"/>
    </row>
    <row r="6" spans="1:20" ht="3.75" customHeight="1"/>
    <row r="7" spans="1:20" s="49" customFormat="1" ht="15" customHeight="1">
      <c r="A7" s="528" t="s">
        <v>13</v>
      </c>
      <c r="B7" s="529"/>
      <c r="C7" s="514">
        <f>※こちらにご記入ください!D10</f>
        <v>0</v>
      </c>
      <c r="D7" s="515"/>
      <c r="E7" s="530">
        <f>※こちらにご記入ください!E10</f>
        <v>0</v>
      </c>
      <c r="F7" s="530"/>
      <c r="G7" s="530"/>
      <c r="H7" s="530"/>
      <c r="I7" s="530"/>
      <c r="J7" s="530"/>
      <c r="K7" s="530"/>
      <c r="L7" s="530"/>
      <c r="M7" s="530"/>
      <c r="N7" s="530"/>
      <c r="O7" s="530"/>
      <c r="P7" s="531"/>
    </row>
    <row r="8" spans="1:20" s="49" customFormat="1" ht="15" customHeight="1">
      <c r="A8" s="512" t="s">
        <v>225</v>
      </c>
      <c r="B8" s="513"/>
      <c r="C8" s="514">
        <f>※こちらにご記入ください!D11</f>
        <v>0</v>
      </c>
      <c r="D8" s="515"/>
      <c r="E8" s="515"/>
      <c r="F8" s="515"/>
      <c r="G8" s="515"/>
      <c r="H8" s="515"/>
      <c r="I8" s="515"/>
      <c r="J8" s="515"/>
      <c r="K8" s="515"/>
      <c r="L8" s="515"/>
      <c r="M8" s="515"/>
      <c r="N8" s="515"/>
      <c r="O8" s="515"/>
      <c r="P8" s="516"/>
    </row>
    <row r="9" spans="1:20" s="49" customFormat="1" ht="16.649999999999999" customHeight="1">
      <c r="A9" s="507" t="s">
        <v>14</v>
      </c>
      <c r="B9" s="508"/>
      <c r="C9" s="517">
        <f>※こちらにご記入ください!D12</f>
        <v>0</v>
      </c>
      <c r="D9" s="518"/>
      <c r="E9" s="62" t="s">
        <v>399</v>
      </c>
      <c r="F9" s="519" t="s">
        <v>48</v>
      </c>
      <c r="G9" s="520"/>
      <c r="H9" s="518">
        <f>※こちらにご記入ください!D13</f>
        <v>0</v>
      </c>
      <c r="I9" s="518"/>
      <c r="J9" s="62" t="s">
        <v>454</v>
      </c>
      <c r="K9" s="519" t="s">
        <v>15</v>
      </c>
      <c r="L9" s="520"/>
      <c r="M9" s="521">
        <f>※こちらにご記入ください!D14</f>
        <v>0</v>
      </c>
      <c r="N9" s="521"/>
      <c r="O9" s="521"/>
      <c r="P9" s="520"/>
    </row>
    <row r="10" spans="1:20" s="49" customFormat="1" ht="16.649999999999999" customHeight="1">
      <c r="A10" s="507" t="s">
        <v>69</v>
      </c>
      <c r="B10" s="508"/>
      <c r="C10" s="63">
        <f>※こちらにご記入ください!D15</f>
        <v>0</v>
      </c>
      <c r="D10" s="62">
        <f>※こちらにご記入ください!E15</f>
        <v>0</v>
      </c>
      <c r="E10" s="62" t="s">
        <v>455</v>
      </c>
      <c r="F10" s="519" t="s">
        <v>70</v>
      </c>
      <c r="G10" s="520"/>
      <c r="H10" s="544" t="str">
        <f>※こちらにご記入ください!D16</f>
        <v>　</v>
      </c>
      <c r="I10" s="545"/>
      <c r="J10" s="546"/>
      <c r="K10" s="519" t="s">
        <v>71</v>
      </c>
      <c r="L10" s="520"/>
      <c r="M10" s="64">
        <f>※こちらにご記入ください!D17</f>
        <v>0</v>
      </c>
      <c r="N10" s="521">
        <f>※こちらにご記入ください!E17</f>
        <v>0</v>
      </c>
      <c r="O10" s="521"/>
      <c r="P10" s="520"/>
    </row>
    <row r="11" spans="1:20" s="49" customFormat="1" ht="80.55" customHeight="1">
      <c r="A11" s="507" t="s">
        <v>456</v>
      </c>
      <c r="B11" s="508"/>
      <c r="C11" s="532">
        <f>※こちらにご記入ください!D18</f>
        <v>0</v>
      </c>
      <c r="D11" s="533"/>
      <c r="E11" s="533"/>
      <c r="F11" s="533"/>
      <c r="G11" s="533"/>
      <c r="H11" s="533"/>
      <c r="I11" s="533"/>
      <c r="J11" s="533"/>
      <c r="K11" s="533"/>
      <c r="L11" s="533"/>
      <c r="M11" s="533"/>
      <c r="N11" s="533"/>
      <c r="O11" s="533"/>
      <c r="P11" s="547"/>
    </row>
    <row r="12" spans="1:20" s="49" customFormat="1" ht="108" customHeight="1">
      <c r="A12" s="507" t="s">
        <v>30</v>
      </c>
      <c r="B12" s="508"/>
      <c r="C12" s="532">
        <f>※こちらにご記入ください!D20</f>
        <v>0</v>
      </c>
      <c r="D12" s="533"/>
      <c r="E12" s="534"/>
      <c r="F12" s="534"/>
      <c r="G12" s="534"/>
      <c r="H12" s="534"/>
      <c r="I12" s="534"/>
      <c r="J12" s="534"/>
      <c r="K12" s="534"/>
      <c r="L12" s="534"/>
      <c r="M12" s="534"/>
      <c r="N12" s="534"/>
      <c r="O12" s="534"/>
      <c r="P12" s="535"/>
    </row>
    <row r="13" spans="1:20" s="49" customFormat="1" ht="6.75" customHeight="1">
      <c r="A13" s="65"/>
      <c r="B13" s="65"/>
      <c r="C13" s="66"/>
      <c r="D13" s="66"/>
      <c r="E13" s="66"/>
      <c r="F13" s="66"/>
      <c r="G13" s="66"/>
      <c r="H13" s="66"/>
      <c r="I13" s="66"/>
      <c r="J13" s="66"/>
      <c r="K13" s="66"/>
      <c r="L13" s="66"/>
      <c r="M13" s="66"/>
      <c r="N13" s="67"/>
      <c r="O13" s="66"/>
      <c r="P13" s="66"/>
    </row>
    <row r="14" spans="1:20" s="49" customFormat="1" ht="15.75" customHeight="1" thickBot="1">
      <c r="A14" s="56" t="s">
        <v>37</v>
      </c>
      <c r="B14" s="56"/>
      <c r="C14" s="68"/>
      <c r="D14" s="68"/>
      <c r="E14" s="69"/>
      <c r="F14" s="69"/>
      <c r="G14" s="69"/>
      <c r="H14" s="69"/>
      <c r="I14" s="69"/>
      <c r="J14" s="68"/>
      <c r="K14" s="70"/>
      <c r="L14" s="70"/>
      <c r="M14" s="70"/>
      <c r="N14" s="71"/>
      <c r="O14" s="68"/>
      <c r="P14" s="68"/>
      <c r="Q14" s="51"/>
      <c r="S14" s="51"/>
    </row>
    <row r="15" spans="1:20" s="49" customFormat="1" ht="15" customHeight="1" thickBot="1">
      <c r="A15" s="523" t="s">
        <v>9</v>
      </c>
      <c r="B15" s="524"/>
      <c r="C15" s="536">
        <f>※こちらにご記入ください!D25</f>
        <v>0</v>
      </c>
      <c r="D15" s="536"/>
      <c r="E15" s="536"/>
      <c r="F15" s="536"/>
      <c r="G15" s="536"/>
      <c r="H15" s="536"/>
      <c r="I15" s="536"/>
      <c r="J15" s="537">
        <f>※こちらにご記入ください!D26</f>
        <v>0</v>
      </c>
      <c r="K15" s="537"/>
      <c r="L15" s="537"/>
      <c r="M15" s="537"/>
      <c r="N15" s="537"/>
      <c r="O15" s="537"/>
      <c r="P15" s="538"/>
    </row>
    <row r="16" spans="1:20" ht="3.75" customHeight="1" thickBot="1"/>
    <row r="17" spans="1:19" s="49" customFormat="1" ht="93.45" customHeight="1" thickBot="1">
      <c r="A17" s="539" t="s">
        <v>457</v>
      </c>
      <c r="B17" s="524"/>
      <c r="C17" s="540">
        <f>※こちらにご記入ください!D27</f>
        <v>0</v>
      </c>
      <c r="D17" s="541"/>
      <c r="E17" s="542"/>
      <c r="F17" s="542"/>
      <c r="G17" s="542"/>
      <c r="H17" s="542"/>
      <c r="I17" s="542"/>
      <c r="J17" s="542"/>
      <c r="K17" s="542"/>
      <c r="L17" s="542"/>
      <c r="M17" s="542"/>
      <c r="N17" s="542"/>
      <c r="O17" s="542"/>
      <c r="P17" s="543"/>
    </row>
    <row r="18" spans="1:19" s="49" customFormat="1" ht="3.75" customHeight="1">
      <c r="A18" s="68"/>
      <c r="B18" s="68"/>
      <c r="C18" s="72"/>
      <c r="D18" s="72"/>
      <c r="E18" s="73"/>
      <c r="F18" s="73"/>
      <c r="G18" s="73"/>
      <c r="H18" s="73"/>
      <c r="I18" s="73"/>
      <c r="J18" s="73"/>
      <c r="K18" s="73"/>
      <c r="L18" s="73"/>
      <c r="M18" s="73"/>
      <c r="N18" s="73"/>
      <c r="O18" s="73"/>
      <c r="P18" s="73"/>
    </row>
    <row r="19" spans="1:19" s="49" customFormat="1" ht="20.25" customHeight="1">
      <c r="A19" s="507" t="s">
        <v>25</v>
      </c>
      <c r="B19" s="508"/>
      <c r="C19" s="556">
        <f>※こちらにご記入ください!D29</f>
        <v>0</v>
      </c>
      <c r="D19" s="556"/>
      <c r="E19" s="556"/>
      <c r="F19" s="556"/>
      <c r="G19" s="556"/>
      <c r="H19" s="556" t="s">
        <v>211</v>
      </c>
      <c r="I19" s="556"/>
      <c r="J19" s="560">
        <f>※こちらにご記入ください!D30</f>
        <v>0</v>
      </c>
      <c r="K19" s="560"/>
      <c r="L19" s="560"/>
      <c r="M19" s="560"/>
      <c r="N19" s="560"/>
      <c r="O19" s="560"/>
      <c r="P19" s="558"/>
    </row>
    <row r="20" spans="1:19" s="49" customFormat="1" ht="22.5" customHeight="1">
      <c r="A20" s="507" t="s">
        <v>26</v>
      </c>
      <c r="B20" s="508"/>
      <c r="C20" s="561" t="str">
        <f>※こちらにご記入ください!D31&amp;CHAR(10)&amp;※こちらにご記入ください!D32</f>
        <v xml:space="preserve">
</v>
      </c>
      <c r="D20" s="562"/>
      <c r="E20" s="562"/>
      <c r="F20" s="562"/>
      <c r="G20" s="562"/>
      <c r="H20" s="562"/>
      <c r="I20" s="562"/>
      <c r="J20" s="562"/>
      <c r="K20" s="562"/>
      <c r="L20" s="562"/>
      <c r="M20" s="562"/>
      <c r="N20" s="562"/>
      <c r="O20" s="562"/>
      <c r="P20" s="563"/>
    </row>
    <row r="21" spans="1:19" s="49" customFormat="1" ht="22.5" customHeight="1">
      <c r="A21" s="507"/>
      <c r="B21" s="508"/>
      <c r="C21" s="564"/>
      <c r="D21" s="565"/>
      <c r="E21" s="565"/>
      <c r="F21" s="565"/>
      <c r="G21" s="565"/>
      <c r="H21" s="565"/>
      <c r="I21" s="565"/>
      <c r="J21" s="565"/>
      <c r="K21" s="565"/>
      <c r="L21" s="565"/>
      <c r="M21" s="565"/>
      <c r="N21" s="565"/>
      <c r="O21" s="565"/>
      <c r="P21" s="566"/>
    </row>
    <row r="22" spans="1:19" s="49" customFormat="1" ht="33" customHeight="1">
      <c r="A22" s="507" t="s">
        <v>27</v>
      </c>
      <c r="B22" s="508"/>
      <c r="C22" s="548">
        <f>※こちらにご記入ください!D33</f>
        <v>0</v>
      </c>
      <c r="D22" s="549"/>
      <c r="E22" s="549"/>
      <c r="F22" s="549"/>
      <c r="G22" s="549"/>
      <c r="H22" s="549"/>
      <c r="I22" s="549"/>
      <c r="J22" s="549"/>
      <c r="K22" s="549"/>
      <c r="L22" s="549"/>
      <c r="M22" s="549"/>
      <c r="N22" s="549"/>
      <c r="O22" s="549"/>
      <c r="P22" s="550"/>
    </row>
    <row r="23" spans="1:19" ht="3.75" customHeight="1" thickBot="1"/>
    <row r="24" spans="1:19" s="49" customFormat="1" ht="28.5" customHeight="1">
      <c r="A24" s="551" t="s">
        <v>16</v>
      </c>
      <c r="B24" s="552"/>
      <c r="C24" s="554" t="str">
        <f>※こちらにご記入ください!D36&amp;"　　"&amp;※こちらにご記入ください!E36</f>
        <v>　　</v>
      </c>
      <c r="D24" s="554"/>
      <c r="E24" s="554"/>
      <c r="F24" s="554"/>
      <c r="G24" s="554"/>
      <c r="H24" s="554"/>
      <c r="I24" s="554"/>
      <c r="J24" s="554"/>
      <c r="K24" s="554"/>
      <c r="L24" s="554"/>
      <c r="M24" s="554"/>
      <c r="N24" s="554"/>
      <c r="O24" s="554"/>
      <c r="P24" s="555"/>
    </row>
    <row r="25" spans="1:19" s="49" customFormat="1" ht="28.5" customHeight="1">
      <c r="A25" s="553"/>
      <c r="B25" s="509"/>
      <c r="C25" s="556" t="s">
        <v>1</v>
      </c>
      <c r="D25" s="556"/>
      <c r="E25" s="557">
        <f>※こちらにご記入ください!D37</f>
        <v>0</v>
      </c>
      <c r="F25" s="557"/>
      <c r="G25" s="557"/>
      <c r="H25" s="557"/>
      <c r="I25" s="557"/>
      <c r="J25" s="557"/>
      <c r="K25" s="556" t="s">
        <v>215</v>
      </c>
      <c r="L25" s="556"/>
      <c r="M25" s="74">
        <f>※こちらにご記入ください!D38</f>
        <v>0</v>
      </c>
      <c r="N25" s="558">
        <f>※こちらにご記入ください!E38</f>
        <v>0</v>
      </c>
      <c r="O25" s="556"/>
      <c r="P25" s="559"/>
    </row>
    <row r="26" spans="1:19" s="49" customFormat="1" ht="27.75" customHeight="1" thickBot="1">
      <c r="A26" s="568" t="s">
        <v>458</v>
      </c>
      <c r="B26" s="569"/>
      <c r="C26" s="570">
        <f>※こちらにご記入ください!D39</f>
        <v>0</v>
      </c>
      <c r="D26" s="570"/>
      <c r="E26" s="570"/>
      <c r="F26" s="570"/>
      <c r="G26" s="570"/>
      <c r="H26" s="570"/>
      <c r="I26" s="570"/>
      <c r="J26" s="570"/>
      <c r="K26" s="570"/>
      <c r="L26" s="570"/>
      <c r="M26" s="571" t="s">
        <v>72</v>
      </c>
      <c r="N26" s="572"/>
      <c r="O26" s="573">
        <f>※こちらにご記入ください!D40</f>
        <v>0</v>
      </c>
      <c r="P26" s="574"/>
    </row>
    <row r="27" spans="1:19" s="49" customFormat="1" ht="6" customHeight="1">
      <c r="A27" s="75"/>
      <c r="B27" s="75"/>
      <c r="C27" s="76"/>
      <c r="D27" s="76"/>
      <c r="E27" s="77"/>
      <c r="F27" s="77"/>
      <c r="G27" s="77"/>
      <c r="H27" s="77"/>
      <c r="I27" s="77"/>
      <c r="J27" s="77"/>
      <c r="K27" s="77"/>
      <c r="L27" s="77"/>
      <c r="M27" s="77"/>
      <c r="N27" s="77"/>
      <c r="O27" s="77"/>
      <c r="P27" s="77"/>
    </row>
    <row r="28" spans="1:19" s="49" customFormat="1" ht="12.9" customHeight="1">
      <c r="A28" s="56" t="s">
        <v>38</v>
      </c>
      <c r="B28" s="57"/>
      <c r="C28" s="58"/>
      <c r="D28" s="58"/>
      <c r="E28" s="59"/>
      <c r="F28" s="59"/>
      <c r="G28" s="59"/>
      <c r="H28" s="59"/>
      <c r="I28" s="59"/>
      <c r="J28" s="58"/>
      <c r="K28" s="60"/>
      <c r="L28" s="60"/>
      <c r="M28" s="60"/>
      <c r="N28" s="61"/>
      <c r="O28" s="58"/>
      <c r="P28" s="58"/>
      <c r="Q28" s="51"/>
      <c r="S28" s="51"/>
    </row>
    <row r="29" spans="1:19" s="78" customFormat="1" ht="14.25" customHeight="1">
      <c r="A29" s="575" t="s">
        <v>62</v>
      </c>
      <c r="B29" s="575"/>
      <c r="C29" s="509" t="s">
        <v>61</v>
      </c>
      <c r="D29" s="509"/>
      <c r="E29" s="509"/>
      <c r="F29" s="509"/>
      <c r="G29" s="509" t="s">
        <v>52</v>
      </c>
      <c r="H29" s="509"/>
      <c r="I29" s="509" t="s">
        <v>53</v>
      </c>
      <c r="J29" s="509"/>
      <c r="K29" s="509" t="s">
        <v>54</v>
      </c>
      <c r="L29" s="509"/>
      <c r="M29" s="509" t="s">
        <v>55</v>
      </c>
      <c r="N29" s="509"/>
      <c r="O29" s="509" t="s">
        <v>56</v>
      </c>
      <c r="P29" s="509"/>
    </row>
    <row r="30" spans="1:19" s="78" customFormat="1" ht="14.25" customHeight="1">
      <c r="A30" s="575"/>
      <c r="B30" s="575"/>
      <c r="C30" s="567" t="s">
        <v>58</v>
      </c>
      <c r="D30" s="567"/>
      <c r="E30" s="567"/>
      <c r="F30" s="567"/>
      <c r="G30" s="509" t="str">
        <f>IFERROR(HLOOKUP(G$29,※こちらにご記入ください!$D$43:$H$50,2,FALSE),"")</f>
        <v/>
      </c>
      <c r="H30" s="509"/>
      <c r="I30" s="509" t="str">
        <f>IFERROR(HLOOKUP(I$29,※こちらにご記入ください!$D$43:$H$50,2,FALSE),"")</f>
        <v/>
      </c>
      <c r="J30" s="509"/>
      <c r="K30" s="509" t="str">
        <f>IFERROR(HLOOKUP(K$29,※こちらにご記入ください!$D$43:$H$50,2,FALSE),"")</f>
        <v/>
      </c>
      <c r="L30" s="509"/>
      <c r="M30" s="509" t="str">
        <f>IFERROR(HLOOKUP(M$29,※こちらにご記入ください!$D$43:$H$50,2,FALSE),"")</f>
        <v/>
      </c>
      <c r="N30" s="509"/>
      <c r="O30" s="509" t="str">
        <f>IFERROR(HLOOKUP(O$29,※こちらにご記入ください!$D$43:$H$50,2,FALSE),"")</f>
        <v/>
      </c>
      <c r="P30" s="509"/>
    </row>
    <row r="31" spans="1:19" s="78" customFormat="1" ht="14.25" customHeight="1">
      <c r="A31" s="575"/>
      <c r="B31" s="575"/>
      <c r="C31" s="567" t="s">
        <v>59</v>
      </c>
      <c r="D31" s="567"/>
      <c r="E31" s="567"/>
      <c r="F31" s="567"/>
      <c r="G31" s="509" t="str">
        <f>IFERROR(TEXT(HLOOKUP(G$29,※こちらにご記入ください!$D$43:$H$50,3,FALSE),"#,##0")&amp;"円","")</f>
        <v/>
      </c>
      <c r="H31" s="509"/>
      <c r="I31" s="509" t="str">
        <f>IFERROR(TEXT(HLOOKUP(I$29,※こちらにご記入ください!$D$43:$H$50,3,FALSE),"#,##0")&amp;"円","")</f>
        <v/>
      </c>
      <c r="J31" s="509"/>
      <c r="K31" s="509" t="str">
        <f>IFERROR(TEXT(HLOOKUP(K$29,※こちらにご記入ください!$D$43:$H$50,3,FALSE),"#,##0")&amp;"円","")</f>
        <v/>
      </c>
      <c r="L31" s="509"/>
      <c r="M31" s="509" t="str">
        <f>IFERROR(TEXT(HLOOKUP(M$29,※こちらにご記入ください!$D$43:$H$50,3,FALSE),"#,##0")&amp;"円","")</f>
        <v/>
      </c>
      <c r="N31" s="509"/>
      <c r="O31" s="509" t="str">
        <f>IFERROR(TEXT(HLOOKUP(O$29,※こちらにご記入ください!$D$43:$H$50,3,FALSE),"#,##0")&amp;"円","")</f>
        <v/>
      </c>
      <c r="P31" s="509"/>
    </row>
    <row r="32" spans="1:19" s="78" customFormat="1" ht="14.25" customHeight="1">
      <c r="A32" s="575"/>
      <c r="B32" s="575"/>
      <c r="C32" s="567">
        <f>※こちらにご記入ください!C46</f>
        <v>0</v>
      </c>
      <c r="D32" s="567"/>
      <c r="E32" s="567"/>
      <c r="F32" s="567"/>
      <c r="G32" s="509" t="str">
        <f>IFERROR(TEXT(HLOOKUP(G$29,※こちらにご記入ください!$D$43:$H$50,4,FALSE),"#,##0")&amp;"円","")</f>
        <v/>
      </c>
      <c r="H32" s="509"/>
      <c r="I32" s="509" t="str">
        <f>IFERROR(TEXT(HLOOKUP(I$29,※こちらにご記入ください!$D$43:$H$50,4,FALSE),"#,##0")&amp;"円","")</f>
        <v/>
      </c>
      <c r="J32" s="509"/>
      <c r="K32" s="509" t="str">
        <f>IFERROR(TEXT(HLOOKUP(K$29,※こちらにご記入ください!$D$43:$H$50,4,FALSE),"#,##0")&amp;"円","")</f>
        <v/>
      </c>
      <c r="L32" s="509"/>
      <c r="M32" s="509" t="str">
        <f>IFERROR(TEXT(HLOOKUP(M$29,※こちらにご記入ください!$D$43:$H$50,4,FALSE),"#,##0")&amp;"円","")</f>
        <v/>
      </c>
      <c r="N32" s="509"/>
      <c r="O32" s="509" t="str">
        <f>IFERROR(TEXT(HLOOKUP(O$29,※こちらにご記入ください!$D$43:$H$50,4,FALSE),"#,##0")&amp;"円","")</f>
        <v/>
      </c>
      <c r="P32" s="509"/>
    </row>
    <row r="33" spans="1:17" s="78" customFormat="1" ht="14.25" customHeight="1">
      <c r="A33" s="575"/>
      <c r="B33" s="575"/>
      <c r="C33" s="567">
        <f>※こちらにご記入ください!C47</f>
        <v>0</v>
      </c>
      <c r="D33" s="567"/>
      <c r="E33" s="567"/>
      <c r="F33" s="567"/>
      <c r="G33" s="509" t="str">
        <f>IFERROR(TEXT(HLOOKUP(G$29,※こちらにご記入ください!$D$43:$H$50,5,FALSE),"#,##0")&amp;"円","")</f>
        <v/>
      </c>
      <c r="H33" s="509"/>
      <c r="I33" s="509" t="str">
        <f>IFERROR(TEXT(HLOOKUP(I$29,※こちらにご記入ください!$D$43:$H$50,5,FALSE),"#,##0")&amp;"円","")</f>
        <v/>
      </c>
      <c r="J33" s="509"/>
      <c r="K33" s="509" t="str">
        <f>IFERROR(TEXT(HLOOKUP(K$29,※こちらにご記入ください!$D$43:$H$50,5,FALSE),"#,##0")&amp;"円","")</f>
        <v/>
      </c>
      <c r="L33" s="509"/>
      <c r="M33" s="509" t="str">
        <f>IFERROR(TEXT(HLOOKUP(M$29,※こちらにご記入ください!$D$43:$H$50,5,FALSE),"#,##0")&amp;"円","")</f>
        <v/>
      </c>
      <c r="N33" s="509"/>
      <c r="O33" s="509" t="str">
        <f>IFERROR(TEXT(HLOOKUP(O$29,※こちらにご記入ください!$D$43:$H$50,5,FALSE),"#,##0")&amp;"円","")</f>
        <v/>
      </c>
      <c r="P33" s="509"/>
    </row>
    <row r="34" spans="1:17" s="78" customFormat="1" ht="14.25" customHeight="1">
      <c r="A34" s="575"/>
      <c r="B34" s="575"/>
      <c r="C34" s="567">
        <f>※こちらにご記入ください!C48</f>
        <v>0</v>
      </c>
      <c r="D34" s="567"/>
      <c r="E34" s="567"/>
      <c r="F34" s="567"/>
      <c r="G34" s="509" t="str">
        <f>IFERROR(TEXT(HLOOKUP(G$29,※こちらにご記入ください!$D$43:$H$50,6,FALSE),"#,##0")&amp;"円","")</f>
        <v/>
      </c>
      <c r="H34" s="509"/>
      <c r="I34" s="509" t="str">
        <f>IFERROR(TEXT(HLOOKUP(I$29,※こちらにご記入ください!$D$43:$H$50,6,FALSE),"#,##0")&amp;"円","")</f>
        <v/>
      </c>
      <c r="J34" s="509"/>
      <c r="K34" s="509" t="str">
        <f>IFERROR(TEXT(HLOOKUP(K$29,※こちらにご記入ください!$D$43:$H$50,6,FALSE),"#,##0")&amp;"円","")</f>
        <v/>
      </c>
      <c r="L34" s="509"/>
      <c r="M34" s="509" t="str">
        <f>IFERROR(TEXT(HLOOKUP(M$29,※こちらにご記入ください!$D$43:$H$50,6,FALSE),"#,##0")&amp;"円","")</f>
        <v/>
      </c>
      <c r="N34" s="509"/>
      <c r="O34" s="509" t="str">
        <f>IFERROR(TEXT(HLOOKUP(O$29,※こちらにご記入ください!$D$43:$H$50,6,FALSE),"#,##0")&amp;"円","")</f>
        <v/>
      </c>
      <c r="P34" s="509"/>
    </row>
    <row r="35" spans="1:17" s="78" customFormat="1" ht="14.25" customHeight="1">
      <c r="A35" s="575"/>
      <c r="B35" s="575"/>
      <c r="C35" s="567">
        <f>※こちらにご記入ください!C49</f>
        <v>0</v>
      </c>
      <c r="D35" s="567"/>
      <c r="E35" s="567"/>
      <c r="F35" s="567"/>
      <c r="G35" s="509" t="str">
        <f>IFERROR(TEXT(HLOOKUP(G$29,※こちらにご記入ください!$D$43:$H$50,7,FALSE),"#,##0")&amp;"円","")</f>
        <v/>
      </c>
      <c r="H35" s="509"/>
      <c r="I35" s="509" t="str">
        <f>IFERROR(TEXT(HLOOKUP(I$29,※こちらにご記入ください!$D$43:$H$50,7,FALSE),"#,##0")&amp;"円","")</f>
        <v/>
      </c>
      <c r="J35" s="509"/>
      <c r="K35" s="509" t="str">
        <f>IFERROR(TEXT(HLOOKUP(K$29,※こちらにご記入ください!$D$43:$H$50,7,FALSE),"#,##0")&amp;"円","")</f>
        <v/>
      </c>
      <c r="L35" s="509"/>
      <c r="M35" s="509" t="str">
        <f>IFERROR(TEXT(HLOOKUP(M$29,※こちらにご記入ください!$D$43:$H$50,7,FALSE),"#,##0")&amp;"円","")</f>
        <v/>
      </c>
      <c r="N35" s="509"/>
      <c r="O35" s="509" t="str">
        <f>IFERROR(TEXT(HLOOKUP(O$29,※こちらにご記入ください!$D$43:$H$50,7,FALSE),"#,##0")&amp;"円","")</f>
        <v/>
      </c>
      <c r="P35" s="509"/>
    </row>
    <row r="36" spans="1:17" s="78" customFormat="1" ht="14.25" customHeight="1">
      <c r="A36" s="575"/>
      <c r="B36" s="575"/>
      <c r="C36" s="567" t="s">
        <v>60</v>
      </c>
      <c r="D36" s="567"/>
      <c r="E36" s="567"/>
      <c r="F36" s="567"/>
      <c r="G36" s="509" t="str">
        <f>IFERROR(TEXT(HLOOKUP(G$29,※こちらにご記入ください!$D$43:$H$50,8,FALSE),"#,##0")&amp;"円","")</f>
        <v/>
      </c>
      <c r="H36" s="509"/>
      <c r="I36" s="509" t="str">
        <f>IFERROR(TEXT(HLOOKUP(I$29,※こちらにご記入ください!$D$43:$H$50,8,FALSE),"#,##0")&amp;"円","")</f>
        <v/>
      </c>
      <c r="J36" s="509"/>
      <c r="K36" s="509" t="str">
        <f>IFERROR(TEXT(HLOOKUP(K$29,※こちらにご記入ください!$D$43:$H$50,8,FALSE),"#,##0")&amp;"円","")</f>
        <v/>
      </c>
      <c r="L36" s="509"/>
      <c r="M36" s="509" t="str">
        <f>IFERROR(TEXT(HLOOKUP(M$29,※こちらにご記入ください!$D$43:$H$50,8,FALSE),"#,##0")&amp;"円","")</f>
        <v/>
      </c>
      <c r="N36" s="509"/>
      <c r="O36" s="509" t="str">
        <f>IFERROR(TEXT(HLOOKUP(O$29,※こちらにご記入ください!$D$43:$H$50,8,FALSE),"#,##0")&amp;"円","")</f>
        <v/>
      </c>
      <c r="P36" s="509"/>
    </row>
    <row r="37" spans="1:17" s="49" customFormat="1" ht="3.75" customHeight="1">
      <c r="A37" s="68"/>
      <c r="B37" s="68"/>
      <c r="C37" s="73"/>
      <c r="D37" s="73"/>
      <c r="E37" s="73"/>
      <c r="F37" s="73"/>
      <c r="G37" s="73"/>
      <c r="H37" s="73"/>
      <c r="I37" s="73"/>
      <c r="J37" s="73"/>
      <c r="K37" s="73"/>
      <c r="L37" s="73"/>
      <c r="M37" s="73"/>
      <c r="N37" s="73"/>
      <c r="O37" s="73"/>
      <c r="P37" s="73"/>
    </row>
    <row r="38" spans="1:17" s="49" customFormat="1" ht="18" customHeight="1">
      <c r="A38" s="509" t="s">
        <v>28</v>
      </c>
      <c r="B38" s="509"/>
      <c r="C38" s="509" t="s">
        <v>29</v>
      </c>
      <c r="D38" s="509"/>
      <c r="E38" s="79" t="str">
        <f>※こちらにご記入ください!D51</f>
        <v>　</v>
      </c>
      <c r="F38" s="560">
        <f>※こちらにご記入ください!E51</f>
        <v>0</v>
      </c>
      <c r="G38" s="560"/>
      <c r="H38" s="560"/>
      <c r="I38" s="560"/>
      <c r="J38" s="558"/>
      <c r="K38" s="52" t="s">
        <v>7</v>
      </c>
      <c r="L38" s="79" t="str">
        <f>※こちらにご記入ください!D52</f>
        <v>　</v>
      </c>
      <c r="M38" s="521">
        <f>※こちらにご記入ください!E52</f>
        <v>0</v>
      </c>
      <c r="N38" s="521"/>
      <c r="O38" s="521"/>
      <c r="P38" s="520"/>
    </row>
    <row r="39" spans="1:17" s="49" customFormat="1" ht="24.75" customHeight="1">
      <c r="A39" s="509" t="s">
        <v>459</v>
      </c>
      <c r="B39" s="509"/>
      <c r="C39" s="79">
        <f>※こちらにご記入ください!D53</f>
        <v>0</v>
      </c>
      <c r="D39" s="558">
        <f>※こちらにご記入ください!E53</f>
        <v>0</v>
      </c>
      <c r="E39" s="556"/>
      <c r="F39" s="556"/>
      <c r="G39" s="556"/>
      <c r="H39" s="556"/>
      <c r="I39" s="556"/>
      <c r="J39" s="556"/>
      <c r="K39" s="52" t="s">
        <v>8</v>
      </c>
      <c r="L39" s="79">
        <f>※こちらにご記入ください!D54</f>
        <v>0</v>
      </c>
      <c r="M39" s="520">
        <f>※こちらにご記入ください!E54</f>
        <v>0</v>
      </c>
      <c r="N39" s="567"/>
      <c r="O39" s="567"/>
      <c r="P39" s="567"/>
    </row>
    <row r="40" spans="1:17" s="49" customFormat="1" ht="19.5" customHeight="1">
      <c r="A40" s="509"/>
      <c r="B40" s="509"/>
      <c r="C40" s="509" t="s">
        <v>23</v>
      </c>
      <c r="D40" s="509"/>
      <c r="E40" s="509">
        <f>※こちらにご記入ください!D55</f>
        <v>0</v>
      </c>
      <c r="F40" s="509"/>
      <c r="G40" s="509" t="s">
        <v>24</v>
      </c>
      <c r="H40" s="509"/>
      <c r="I40" s="576">
        <f>※こちらにご記入ください!D56</f>
        <v>0</v>
      </c>
      <c r="J40" s="576"/>
      <c r="K40" s="576"/>
      <c r="L40" s="577"/>
      <c r="M40" s="578"/>
      <c r="N40" s="509"/>
      <c r="O40" s="509"/>
      <c r="P40" s="509"/>
      <c r="Q40" s="51"/>
    </row>
    <row r="41" spans="1:17" s="49" customFormat="1" ht="3.75" customHeight="1">
      <c r="A41" s="68"/>
      <c r="B41" s="68"/>
      <c r="C41" s="69"/>
      <c r="D41" s="69"/>
      <c r="E41" s="68"/>
      <c r="F41" s="68"/>
      <c r="G41" s="68"/>
      <c r="H41" s="68"/>
      <c r="I41" s="68"/>
      <c r="J41" s="68"/>
      <c r="K41" s="68"/>
      <c r="L41" s="68"/>
      <c r="M41" s="68"/>
      <c r="N41" s="68"/>
      <c r="O41" s="69"/>
      <c r="P41" s="69"/>
    </row>
    <row r="42" spans="1:17" s="49" customFormat="1" ht="11.25" customHeight="1">
      <c r="A42" s="68"/>
      <c r="B42" s="68"/>
      <c r="C42" s="73"/>
      <c r="D42" s="73"/>
      <c r="E42" s="73"/>
      <c r="F42" s="73"/>
      <c r="G42" s="73"/>
      <c r="H42" s="73"/>
      <c r="I42" s="73"/>
      <c r="J42" s="73"/>
      <c r="K42" s="73"/>
      <c r="L42" s="507">
        <f>K3</f>
        <v>0</v>
      </c>
      <c r="M42" s="508"/>
      <c r="N42" s="578"/>
      <c r="O42" s="583" t="s">
        <v>460</v>
      </c>
      <c r="P42" s="583"/>
    </row>
    <row r="43" spans="1:17" s="49" customFormat="1" ht="3.75" customHeight="1" thickBot="1">
      <c r="A43" s="68"/>
      <c r="B43" s="68"/>
      <c r="C43" s="73"/>
      <c r="D43" s="73"/>
      <c r="E43" s="73"/>
      <c r="F43" s="73"/>
      <c r="G43" s="73"/>
      <c r="H43" s="73"/>
      <c r="I43" s="73"/>
      <c r="J43" s="73"/>
      <c r="K43" s="73"/>
      <c r="L43" s="73"/>
      <c r="M43" s="73"/>
      <c r="N43" s="73"/>
      <c r="O43" s="73"/>
      <c r="P43" s="73"/>
    </row>
    <row r="44" spans="1:17" s="49" customFormat="1" ht="54" customHeight="1">
      <c r="A44" s="551" t="s">
        <v>17</v>
      </c>
      <c r="B44" s="552"/>
      <c r="C44" s="584">
        <f>※こちらにご記入ください!D57</f>
        <v>0</v>
      </c>
      <c r="D44" s="584"/>
      <c r="E44" s="584"/>
      <c r="F44" s="584"/>
      <c r="G44" s="584"/>
      <c r="H44" s="584"/>
      <c r="I44" s="584"/>
      <c r="J44" s="584"/>
      <c r="K44" s="80" t="s">
        <v>461</v>
      </c>
      <c r="L44" s="80">
        <f>※こちらにご記入ください!D58</f>
        <v>0</v>
      </c>
      <c r="M44" s="81" t="s">
        <v>47</v>
      </c>
      <c r="N44" s="584">
        <f>※こちらにご記入ください!D59</f>
        <v>0</v>
      </c>
      <c r="O44" s="584"/>
      <c r="P44" s="585"/>
      <c r="Q44" s="82"/>
    </row>
    <row r="45" spans="1:17" s="49" customFormat="1" ht="11.25" customHeight="1">
      <c r="A45" s="553"/>
      <c r="B45" s="509"/>
      <c r="C45" s="556" t="s">
        <v>96</v>
      </c>
      <c r="D45" s="586" t="str">
        <f>※こちらにご記入ください!D60</f>
        <v>　</v>
      </c>
      <c r="E45" s="587" t="s">
        <v>462</v>
      </c>
      <c r="F45" s="588"/>
      <c r="G45" s="589"/>
      <c r="H45" s="590">
        <f>※こちらにご記入ください!D61</f>
        <v>0</v>
      </c>
      <c r="I45" s="591"/>
      <c r="J45" s="591"/>
      <c r="K45" s="591"/>
      <c r="L45" s="591"/>
      <c r="M45" s="591"/>
      <c r="N45" s="591"/>
      <c r="O45" s="591"/>
      <c r="P45" s="592"/>
    </row>
    <row r="46" spans="1:17" s="49" customFormat="1" ht="11.25" customHeight="1">
      <c r="A46" s="553"/>
      <c r="B46" s="509"/>
      <c r="C46" s="556"/>
      <c r="D46" s="586"/>
      <c r="E46" s="587"/>
      <c r="F46" s="588"/>
      <c r="G46" s="589"/>
      <c r="H46" s="590"/>
      <c r="I46" s="591"/>
      <c r="J46" s="591"/>
      <c r="K46" s="591"/>
      <c r="L46" s="591"/>
      <c r="M46" s="591"/>
      <c r="N46" s="591"/>
      <c r="O46" s="591"/>
      <c r="P46" s="592"/>
    </row>
    <row r="47" spans="1:17" s="49" customFormat="1" ht="17.25" customHeight="1" thickBot="1">
      <c r="A47" s="579" t="s">
        <v>19</v>
      </c>
      <c r="B47" s="580"/>
      <c r="C47" s="581">
        <f>※こちらにご記入ください!D62</f>
        <v>0</v>
      </c>
      <c r="D47" s="581"/>
      <c r="E47" s="581"/>
      <c r="F47" s="581"/>
      <c r="G47" s="581"/>
      <c r="H47" s="581"/>
      <c r="I47" s="581"/>
      <c r="J47" s="581"/>
      <c r="K47" s="581"/>
      <c r="L47" s="581"/>
      <c r="M47" s="581"/>
      <c r="N47" s="581"/>
      <c r="O47" s="581"/>
      <c r="P47" s="582"/>
    </row>
    <row r="48" spans="1:17" s="78" customFormat="1" ht="3.75" customHeight="1">
      <c r="A48" s="83"/>
      <c r="B48" s="84"/>
      <c r="C48" s="84"/>
      <c r="D48" s="84"/>
      <c r="E48" s="84"/>
      <c r="F48" s="84"/>
      <c r="G48" s="84"/>
      <c r="H48" s="84"/>
      <c r="I48" s="84"/>
      <c r="J48" s="84"/>
      <c r="K48" s="84"/>
      <c r="L48" s="84"/>
      <c r="M48" s="84"/>
      <c r="N48" s="85"/>
    </row>
    <row r="49" spans="1:19" s="87" customFormat="1" ht="17.25" customHeight="1">
      <c r="A49" s="567" t="s">
        <v>40</v>
      </c>
      <c r="B49" s="567"/>
      <c r="C49" s="63" t="s">
        <v>41</v>
      </c>
      <c r="D49" s="520">
        <f>※こちらにご記入ください!D63</f>
        <v>0</v>
      </c>
      <c r="E49" s="519"/>
      <c r="F49" s="64" t="s">
        <v>42</v>
      </c>
      <c r="G49" s="520">
        <f>※こちらにご記入ください!D64</f>
        <v>0</v>
      </c>
      <c r="H49" s="567"/>
      <c r="I49" s="567"/>
      <c r="J49" s="567" t="s">
        <v>39</v>
      </c>
      <c r="K49" s="567"/>
      <c r="L49" s="567">
        <f>※こちらにご記入ください!D65</f>
        <v>0</v>
      </c>
      <c r="M49" s="567"/>
      <c r="N49" s="567"/>
      <c r="O49" s="567"/>
      <c r="P49" s="567"/>
      <c r="Q49" s="86"/>
    </row>
    <row r="50" spans="1:19" s="49" customFormat="1" ht="17.25" customHeight="1">
      <c r="A50" s="567" t="s">
        <v>43</v>
      </c>
      <c r="B50" s="567"/>
      <c r="C50" s="567" t="s">
        <v>44</v>
      </c>
      <c r="D50" s="519"/>
      <c r="E50" s="88">
        <f>※こちらにご記入ください!D66</f>
        <v>0</v>
      </c>
      <c r="F50" s="521" t="s">
        <v>45</v>
      </c>
      <c r="G50" s="521"/>
      <c r="H50" s="88">
        <f>※こちらにご記入ください!D67</f>
        <v>0</v>
      </c>
      <c r="I50" s="521" t="s">
        <v>46</v>
      </c>
      <c r="J50" s="521"/>
      <c r="K50" s="88">
        <f>※こちらにご記入ください!D68</f>
        <v>0</v>
      </c>
      <c r="L50" s="521"/>
      <c r="M50" s="521"/>
      <c r="N50" s="88"/>
      <c r="O50" s="89"/>
      <c r="P50" s="90"/>
    </row>
    <row r="51" spans="1:19" s="87" customFormat="1" ht="17.25" customHeight="1">
      <c r="A51" s="567" t="s">
        <v>49</v>
      </c>
      <c r="B51" s="567"/>
      <c r="C51" s="567" t="s">
        <v>3</v>
      </c>
      <c r="D51" s="519"/>
      <c r="E51" s="88">
        <f>※こちらにご記入ください!D69</f>
        <v>0</v>
      </c>
      <c r="F51" s="521" t="s">
        <v>20</v>
      </c>
      <c r="G51" s="521"/>
      <c r="H51" s="88">
        <f>※こちらにご記入ください!D70</f>
        <v>0</v>
      </c>
      <c r="I51" s="521" t="s">
        <v>4</v>
      </c>
      <c r="J51" s="521"/>
      <c r="K51" s="88">
        <f>※こちらにご記入ください!D71</f>
        <v>0</v>
      </c>
      <c r="L51" s="521" t="s">
        <v>5</v>
      </c>
      <c r="M51" s="521"/>
      <c r="N51" s="88">
        <f>※こちらにご記入ください!D72</f>
        <v>0</v>
      </c>
      <c r="O51" s="91"/>
      <c r="P51" s="92"/>
    </row>
    <row r="52" spans="1:19" s="49" customFormat="1" ht="4.5" customHeight="1">
      <c r="A52" s="75"/>
      <c r="B52" s="75"/>
      <c r="C52" s="76"/>
      <c r="D52" s="76"/>
      <c r="E52" s="77"/>
      <c r="F52" s="77"/>
      <c r="G52" s="77"/>
      <c r="H52" s="77"/>
      <c r="I52" s="77"/>
      <c r="J52" s="77"/>
      <c r="K52" s="77"/>
      <c r="L52" s="77"/>
      <c r="M52" s="77"/>
      <c r="N52" s="77"/>
      <c r="O52" s="77"/>
      <c r="P52" s="77"/>
    </row>
    <row r="53" spans="1:19" s="49" customFormat="1" ht="16.649999999999999" customHeight="1" thickBot="1">
      <c r="A53" s="56" t="s">
        <v>57</v>
      </c>
      <c r="B53" s="56"/>
      <c r="C53" s="68"/>
      <c r="D53" s="68"/>
      <c r="E53" s="69"/>
      <c r="F53" s="69"/>
      <c r="G53" s="69"/>
      <c r="H53" s="69"/>
      <c r="Q53" s="51"/>
      <c r="S53" s="51"/>
    </row>
    <row r="54" spans="1:19" s="49" customFormat="1" ht="19.5" customHeight="1" thickBot="1">
      <c r="A54" s="507" t="s">
        <v>22</v>
      </c>
      <c r="B54" s="508"/>
      <c r="C54" s="519">
        <f>※こちらにご記入ください!D75</f>
        <v>0</v>
      </c>
      <c r="D54" s="521" t="s">
        <v>695</v>
      </c>
      <c r="E54" s="62" t="s">
        <v>454</v>
      </c>
      <c r="F54" s="93"/>
      <c r="G54" s="94" t="s">
        <v>6</v>
      </c>
      <c r="H54" s="95" t="str">
        <f>※こちらにご記入ください!D76</f>
        <v>　</v>
      </c>
      <c r="I54" s="596">
        <f>※こちらにご記入ください!E76</f>
        <v>0</v>
      </c>
      <c r="J54" s="596"/>
      <c r="K54" s="596"/>
      <c r="L54" s="596"/>
      <c r="M54" s="596"/>
      <c r="N54" s="596"/>
      <c r="O54" s="596"/>
      <c r="P54" s="597"/>
      <c r="Q54" s="51"/>
      <c r="S54" s="51"/>
    </row>
    <row r="55" spans="1:19" s="49" customFormat="1" ht="19.5" customHeight="1">
      <c r="A55" s="507" t="s">
        <v>463</v>
      </c>
      <c r="B55" s="508"/>
      <c r="C55" s="593">
        <f>※こちらにご記入ください!D78</f>
        <v>0</v>
      </c>
      <c r="D55" s="594"/>
      <c r="E55" s="594"/>
      <c r="F55" s="594"/>
      <c r="G55" s="598"/>
      <c r="H55" s="598"/>
      <c r="I55" s="598"/>
      <c r="J55" s="598"/>
      <c r="K55" s="598"/>
      <c r="L55" s="598"/>
      <c r="M55" s="598"/>
      <c r="N55" s="598"/>
      <c r="O55" s="598"/>
      <c r="P55" s="599"/>
    </row>
    <row r="56" spans="1:19" s="49" customFormat="1" ht="37.950000000000003" customHeight="1">
      <c r="A56" s="507" t="s">
        <v>31</v>
      </c>
      <c r="B56" s="508"/>
      <c r="C56" s="600">
        <f>※こちらにご記入ください!D79</f>
        <v>0</v>
      </c>
      <c r="D56" s="601"/>
      <c r="E56" s="601"/>
      <c r="F56" s="601"/>
      <c r="G56" s="601"/>
      <c r="H56" s="601"/>
      <c r="I56" s="601"/>
      <c r="J56" s="601"/>
      <c r="K56" s="601"/>
      <c r="L56" s="601"/>
      <c r="M56" s="601"/>
      <c r="N56" s="601"/>
      <c r="O56" s="601"/>
      <c r="P56" s="602"/>
    </row>
    <row r="57" spans="1:19" s="49" customFormat="1" ht="19.5" customHeight="1">
      <c r="A57" s="507" t="s">
        <v>464</v>
      </c>
      <c r="B57" s="508"/>
      <c r="C57" s="593">
        <f>※こちらにご記入ください!D80</f>
        <v>0</v>
      </c>
      <c r="D57" s="594"/>
      <c r="E57" s="594"/>
      <c r="F57" s="594"/>
      <c r="G57" s="594"/>
      <c r="H57" s="594"/>
      <c r="I57" s="594"/>
      <c r="J57" s="594"/>
      <c r="K57" s="594"/>
      <c r="L57" s="594"/>
      <c r="M57" s="594"/>
      <c r="N57" s="594"/>
      <c r="O57" s="594"/>
      <c r="P57" s="595"/>
    </row>
    <row r="58" spans="1:19" s="49" customFormat="1" ht="19.5" customHeight="1">
      <c r="A58" s="507" t="s">
        <v>465</v>
      </c>
      <c r="B58" s="508"/>
      <c r="C58" s="593" t="str">
        <f>※こちらにご記入ください!D81&amp;"   "&amp;※こちらにご記入ください!D82&amp;"   "&amp;※こちらにご記入ください!D83&amp;"   "&amp;※こちらにご記入ください!D84&amp;"   "&amp;※こちらにご記入ください!D85&amp;"   "&amp;※こちらにご記入ください!D86&amp;"   "&amp;※こちらにご記入ください!D87&amp;"   "&amp;※こちらにご記入ください!D88&amp;"   "&amp;※こちらにご記入ください!D89</f>
        <v xml:space="preserve">                        </v>
      </c>
      <c r="D58" s="594"/>
      <c r="E58" s="594"/>
      <c r="F58" s="594"/>
      <c r="G58" s="594"/>
      <c r="H58" s="594"/>
      <c r="I58" s="594"/>
      <c r="J58" s="594"/>
      <c r="K58" s="594"/>
      <c r="L58" s="594"/>
      <c r="M58" s="594"/>
      <c r="N58" s="594"/>
      <c r="O58" s="594"/>
      <c r="P58" s="595"/>
    </row>
    <row r="59" spans="1:19" s="49" customFormat="1" ht="19.5" customHeight="1">
      <c r="A59" s="507" t="s">
        <v>466</v>
      </c>
      <c r="B59" s="508"/>
      <c r="C59" s="593">
        <f>※こちらにご記入ください!D90</f>
        <v>0</v>
      </c>
      <c r="D59" s="594"/>
      <c r="E59" s="594"/>
      <c r="F59" s="594"/>
      <c r="G59" s="594"/>
      <c r="H59" s="594"/>
      <c r="I59" s="594"/>
      <c r="J59" s="594"/>
      <c r="K59" s="594"/>
      <c r="L59" s="594"/>
      <c r="M59" s="519" t="s">
        <v>467</v>
      </c>
      <c r="N59" s="520"/>
      <c r="O59" s="521">
        <f>※こちらにご記入ください!D91</f>
        <v>0</v>
      </c>
      <c r="P59" s="520"/>
    </row>
    <row r="60" spans="1:19" s="49" customFormat="1" ht="19.5" customHeight="1">
      <c r="A60" s="507" t="s">
        <v>468</v>
      </c>
      <c r="B60" s="508"/>
      <c r="C60" s="593">
        <f>※こちらにご記入ください!D92</f>
        <v>0</v>
      </c>
      <c r="D60" s="594"/>
      <c r="E60" s="594"/>
      <c r="F60" s="594"/>
      <c r="G60" s="594"/>
      <c r="H60" s="594"/>
      <c r="I60" s="594"/>
      <c r="J60" s="594"/>
      <c r="K60" s="594"/>
      <c r="L60" s="594"/>
      <c r="M60" s="594"/>
      <c r="N60" s="594"/>
      <c r="O60" s="594"/>
      <c r="P60" s="595"/>
    </row>
    <row r="61" spans="1:19" s="49" customFormat="1" ht="19.5" customHeight="1">
      <c r="A61" s="507" t="s">
        <v>469</v>
      </c>
      <c r="B61" s="508"/>
      <c r="C61" s="593">
        <f>※こちらにご記入ください!D93</f>
        <v>0</v>
      </c>
      <c r="D61" s="594"/>
      <c r="E61" s="594"/>
      <c r="F61" s="594"/>
      <c r="G61" s="594"/>
      <c r="H61" s="519" t="s">
        <v>470</v>
      </c>
      <c r="I61" s="520"/>
      <c r="J61" s="594">
        <f>※こちらにご記入ください!D94</f>
        <v>0</v>
      </c>
      <c r="K61" s="594"/>
      <c r="L61" s="594"/>
      <c r="M61" s="594"/>
      <c r="N61" s="594"/>
      <c r="O61" s="594"/>
      <c r="P61" s="595"/>
    </row>
    <row r="62" spans="1:19" s="49" customFormat="1" ht="19.5" customHeight="1">
      <c r="A62" s="507" t="s">
        <v>471</v>
      </c>
      <c r="B62" s="508"/>
      <c r="C62" s="63" t="str">
        <f>※こちらにご記入ください!D95</f>
        <v xml:space="preserve">　 </v>
      </c>
      <c r="D62" s="521" t="s">
        <v>472</v>
      </c>
      <c r="E62" s="521"/>
      <c r="F62" s="521">
        <f>※こちらにご記入ください!F95</f>
        <v>0</v>
      </c>
      <c r="G62" s="521"/>
      <c r="H62" s="64" t="s">
        <v>66</v>
      </c>
      <c r="I62" s="64"/>
      <c r="J62" s="88"/>
      <c r="K62" s="88"/>
      <c r="L62" s="88"/>
      <c r="M62" s="88"/>
      <c r="N62" s="88"/>
      <c r="O62" s="88"/>
      <c r="P62" s="96"/>
    </row>
    <row r="63" spans="1:19" s="49" customFormat="1" ht="19.5" customHeight="1">
      <c r="A63" s="603" t="s">
        <v>473</v>
      </c>
      <c r="B63" s="604"/>
      <c r="C63" s="97" t="s">
        <v>474</v>
      </c>
      <c r="D63" s="521">
        <f>※こちらにご記入ください!D96</f>
        <v>0</v>
      </c>
      <c r="E63" s="521"/>
      <c r="F63" s="521"/>
      <c r="G63" s="98" t="s">
        <v>33</v>
      </c>
      <c r="H63" s="521">
        <f>※こちらにご記入ください!D97</f>
        <v>0</v>
      </c>
      <c r="I63" s="521"/>
      <c r="J63" s="521"/>
      <c r="K63" s="98" t="s">
        <v>475</v>
      </c>
      <c r="L63" s="521">
        <f>※こちらにご記入ください!D98</f>
        <v>0</v>
      </c>
      <c r="M63" s="521"/>
      <c r="N63" s="98" t="s">
        <v>205</v>
      </c>
      <c r="O63" s="521">
        <f>※こちらにご記入ください!D99</f>
        <v>0</v>
      </c>
      <c r="P63" s="520"/>
    </row>
    <row r="64" spans="1:19" s="49" customFormat="1" ht="4.5" customHeight="1">
      <c r="A64" s="75"/>
      <c r="B64" s="75"/>
      <c r="C64" s="76"/>
      <c r="D64" s="76"/>
      <c r="E64" s="77"/>
      <c r="F64" s="77"/>
      <c r="G64" s="77"/>
      <c r="H64" s="77"/>
      <c r="I64" s="77"/>
      <c r="J64" s="77"/>
      <c r="K64" s="77"/>
      <c r="L64" s="77"/>
      <c r="M64" s="77"/>
      <c r="N64" s="77"/>
      <c r="O64" s="77"/>
      <c r="P64" s="77"/>
    </row>
    <row r="65" spans="1:19" s="49" customFormat="1" ht="16.649999999999999" customHeight="1">
      <c r="A65" s="56" t="s">
        <v>476</v>
      </c>
      <c r="B65" s="56"/>
      <c r="C65" s="68"/>
      <c r="D65" s="68"/>
      <c r="E65" s="69"/>
      <c r="F65" s="69"/>
      <c r="G65" s="69"/>
      <c r="H65" s="69"/>
      <c r="Q65" s="51"/>
      <c r="S65" s="51"/>
    </row>
    <row r="66" spans="1:19" s="49" customFormat="1" ht="14.25" customHeight="1">
      <c r="A66" s="99" t="s">
        <v>73</v>
      </c>
      <c r="B66" s="56"/>
      <c r="C66" s="68"/>
      <c r="D66" s="68"/>
      <c r="E66" s="69"/>
      <c r="F66" s="69"/>
      <c r="G66" s="69"/>
      <c r="H66" s="69"/>
      <c r="Q66" s="51"/>
      <c r="S66" s="51"/>
    </row>
    <row r="67" spans="1:19" s="49" customFormat="1" ht="14.25" customHeight="1">
      <c r="A67" s="556" t="s">
        <v>477</v>
      </c>
      <c r="B67" s="556"/>
      <c r="C67" s="52"/>
      <c r="D67" s="607" t="str">
        <f>※こちらにご記入ください!D103</f>
        <v>前年度</v>
      </c>
      <c r="E67" s="607"/>
      <c r="F67" s="607" t="str">
        <f>※こちらにご記入ください!E103</f>
        <v>2年度前</v>
      </c>
      <c r="G67" s="607"/>
      <c r="H67" s="607" t="str">
        <f>※こちらにご記入ください!F103</f>
        <v>3年度前</v>
      </c>
      <c r="I67" s="607"/>
      <c r="J67" s="608"/>
      <c r="K67" s="608"/>
      <c r="L67" s="608"/>
      <c r="M67" s="608"/>
      <c r="N67" s="608"/>
      <c r="O67" s="608"/>
      <c r="P67" s="608"/>
      <c r="Q67" s="51"/>
      <c r="S67" s="51"/>
    </row>
    <row r="68" spans="1:19" s="49" customFormat="1" ht="15" customHeight="1">
      <c r="A68" s="556"/>
      <c r="B68" s="556"/>
      <c r="C68" s="52" t="s">
        <v>74</v>
      </c>
      <c r="D68" s="606">
        <f>※こちらにご記入ください!D104</f>
        <v>0</v>
      </c>
      <c r="E68" s="606"/>
      <c r="F68" s="606">
        <f>※こちらにご記入ください!E104</f>
        <v>0</v>
      </c>
      <c r="G68" s="606"/>
      <c r="H68" s="606">
        <f>※こちらにご記入ください!F104</f>
        <v>0</v>
      </c>
      <c r="I68" s="606"/>
      <c r="J68" s="509" t="s">
        <v>193</v>
      </c>
      <c r="K68" s="509"/>
      <c r="L68" s="509"/>
      <c r="M68" s="556">
        <f>※こちらにご記入ください!H104</f>
        <v>0</v>
      </c>
      <c r="N68" s="556"/>
      <c r="O68" s="556"/>
      <c r="P68" s="556"/>
      <c r="Q68" s="51"/>
      <c r="S68" s="51"/>
    </row>
    <row r="69" spans="1:19" s="49" customFormat="1" ht="15" customHeight="1">
      <c r="A69" s="556"/>
      <c r="B69" s="556"/>
      <c r="C69" s="52" t="s">
        <v>76</v>
      </c>
      <c r="D69" s="606">
        <f>※こちらにご記入ください!D105</f>
        <v>0</v>
      </c>
      <c r="E69" s="606"/>
      <c r="F69" s="606">
        <f>※こちらにご記入ください!E105</f>
        <v>0</v>
      </c>
      <c r="G69" s="606"/>
      <c r="H69" s="606">
        <f>※こちらにご記入ください!F105</f>
        <v>0</v>
      </c>
      <c r="I69" s="606"/>
      <c r="J69" s="509"/>
      <c r="K69" s="509"/>
      <c r="L69" s="509"/>
      <c r="M69" s="556"/>
      <c r="N69" s="556"/>
      <c r="O69" s="556"/>
      <c r="P69" s="556"/>
      <c r="Q69" s="51"/>
      <c r="S69" s="51"/>
    </row>
    <row r="70" spans="1:19" s="49" customFormat="1" ht="15" customHeight="1">
      <c r="A70" s="556"/>
      <c r="B70" s="556"/>
      <c r="C70" s="52" t="s">
        <v>77</v>
      </c>
      <c r="D70" s="606">
        <f>※こちらにご記入ください!D106</f>
        <v>0</v>
      </c>
      <c r="E70" s="606"/>
      <c r="F70" s="606">
        <f>※こちらにご記入ください!E106</f>
        <v>0</v>
      </c>
      <c r="G70" s="606"/>
      <c r="H70" s="606">
        <f>※こちらにご記入ください!F106</f>
        <v>0</v>
      </c>
      <c r="I70" s="606"/>
      <c r="J70" s="510" t="s">
        <v>78</v>
      </c>
      <c r="K70" s="510"/>
      <c r="L70" s="510"/>
      <c r="M70" s="556">
        <f>※こちらにご記入ください!H106</f>
        <v>0</v>
      </c>
      <c r="N70" s="556"/>
      <c r="O70" s="556"/>
      <c r="P70" s="556"/>
      <c r="Q70" s="51"/>
      <c r="S70" s="51"/>
    </row>
    <row r="71" spans="1:19" s="49" customFormat="1" ht="17.25" customHeight="1">
      <c r="A71" s="556"/>
      <c r="B71" s="556"/>
      <c r="C71" s="52" t="s">
        <v>75</v>
      </c>
      <c r="D71" s="606">
        <f>※こちらにご記入ください!D107</f>
        <v>0</v>
      </c>
      <c r="E71" s="606"/>
      <c r="F71" s="606">
        <f>※こちらにご記入ください!E107</f>
        <v>0</v>
      </c>
      <c r="G71" s="606"/>
      <c r="H71" s="606">
        <f>※こちらにご記入ください!F107</f>
        <v>0</v>
      </c>
      <c r="I71" s="606"/>
      <c r="J71" s="609" t="s">
        <v>478</v>
      </c>
      <c r="K71" s="609"/>
      <c r="L71" s="609"/>
      <c r="M71" s="556"/>
      <c r="N71" s="556"/>
      <c r="O71" s="556"/>
      <c r="P71" s="556"/>
      <c r="Q71" s="51"/>
      <c r="S71" s="51"/>
    </row>
    <row r="72" spans="1:19" s="69" customFormat="1" ht="16.649999999999999" customHeight="1">
      <c r="A72" s="99" t="s">
        <v>80</v>
      </c>
      <c r="B72" s="68"/>
      <c r="C72" s="68"/>
      <c r="G72" s="68"/>
      <c r="H72" s="70"/>
      <c r="I72" s="70"/>
      <c r="J72" s="70"/>
      <c r="K72" s="100"/>
      <c r="L72" s="68"/>
      <c r="M72" s="68"/>
      <c r="N72" s="68"/>
    </row>
    <row r="73" spans="1:19" s="69" customFormat="1" ht="23.25" customHeight="1">
      <c r="A73" s="605" t="s">
        <v>81</v>
      </c>
      <c r="B73" s="605"/>
      <c r="C73" s="605"/>
      <c r="D73" s="605"/>
      <c r="E73" s="605"/>
      <c r="F73" s="605"/>
      <c r="G73" s="52">
        <f>※こちらにご記入ください!E113</f>
        <v>0</v>
      </c>
      <c r="H73" s="591">
        <f>※こちらにご記入ください!F113</f>
        <v>0</v>
      </c>
      <c r="I73" s="591"/>
      <c r="J73" s="591"/>
      <c r="K73" s="591"/>
      <c r="L73" s="591"/>
      <c r="M73" s="591"/>
      <c r="N73" s="591"/>
      <c r="O73" s="591"/>
      <c r="P73" s="591"/>
    </row>
    <row r="74" spans="1:19" s="69" customFormat="1" ht="23.25" customHeight="1">
      <c r="A74" s="605" t="s">
        <v>82</v>
      </c>
      <c r="B74" s="605"/>
      <c r="C74" s="605"/>
      <c r="D74" s="605"/>
      <c r="E74" s="605"/>
      <c r="F74" s="605"/>
      <c r="G74" s="52">
        <f>※こちらにご記入ください!E114</f>
        <v>0</v>
      </c>
      <c r="H74" s="591">
        <f>※こちらにご記入ください!F114</f>
        <v>0</v>
      </c>
      <c r="I74" s="591"/>
      <c r="J74" s="591"/>
      <c r="K74" s="591"/>
      <c r="L74" s="591"/>
      <c r="M74" s="591"/>
      <c r="N74" s="591"/>
      <c r="O74" s="591"/>
      <c r="P74" s="591"/>
    </row>
    <row r="75" spans="1:19" s="69" customFormat="1" ht="14.25" customHeight="1">
      <c r="A75" s="605" t="s">
        <v>83</v>
      </c>
      <c r="B75" s="605"/>
      <c r="C75" s="605"/>
      <c r="D75" s="605"/>
      <c r="E75" s="605"/>
      <c r="F75" s="605"/>
      <c r="G75" s="52">
        <f>※こちらにご記入ください!E115</f>
        <v>0</v>
      </c>
      <c r="H75" s="611"/>
      <c r="I75" s="611"/>
      <c r="J75" s="611"/>
      <c r="K75" s="611"/>
      <c r="L75" s="611"/>
      <c r="M75" s="611"/>
      <c r="N75" s="611"/>
      <c r="O75" s="611"/>
      <c r="P75" s="611"/>
    </row>
    <row r="76" spans="1:19" s="69" customFormat="1" ht="20.25" customHeight="1">
      <c r="A76" s="605" t="s">
        <v>84</v>
      </c>
      <c r="B76" s="605"/>
      <c r="C76" s="605"/>
      <c r="D76" s="605"/>
      <c r="E76" s="605"/>
      <c r="F76" s="605"/>
      <c r="G76" s="52" t="str">
        <f>※こちらにご記入ください!E116</f>
        <v>　</v>
      </c>
      <c r="H76" s="591">
        <f>※こちらにご記入ください!F116</f>
        <v>0</v>
      </c>
      <c r="I76" s="591"/>
      <c r="J76" s="591"/>
      <c r="K76" s="591"/>
      <c r="L76" s="591"/>
      <c r="M76" s="591"/>
      <c r="N76" s="591"/>
      <c r="O76" s="591"/>
      <c r="P76" s="591"/>
    </row>
    <row r="77" spans="1:19" s="69" customFormat="1" ht="20.25" customHeight="1">
      <c r="A77" s="605" t="s">
        <v>85</v>
      </c>
      <c r="B77" s="605"/>
      <c r="C77" s="605"/>
      <c r="D77" s="605"/>
      <c r="E77" s="605"/>
      <c r="F77" s="605"/>
      <c r="G77" s="52">
        <f>※こちらにご記入ください!E117</f>
        <v>0</v>
      </c>
      <c r="H77" s="591">
        <f>※こちらにご記入ください!F117</f>
        <v>0</v>
      </c>
      <c r="I77" s="591"/>
      <c r="J77" s="591"/>
      <c r="K77" s="591"/>
      <c r="L77" s="591"/>
      <c r="M77" s="591"/>
      <c r="N77" s="591"/>
      <c r="O77" s="591"/>
      <c r="P77" s="591"/>
    </row>
    <row r="78" spans="1:19" s="69" customFormat="1" ht="15.75" customHeight="1">
      <c r="A78" s="99" t="s">
        <v>86</v>
      </c>
      <c r="B78" s="68"/>
      <c r="C78" s="68"/>
      <c r="G78" s="68"/>
      <c r="H78" s="70"/>
      <c r="I78" s="70"/>
      <c r="J78" s="70"/>
      <c r="K78" s="100"/>
      <c r="L78" s="68"/>
      <c r="M78" s="68"/>
      <c r="N78" s="68"/>
    </row>
    <row r="79" spans="1:19" s="69" customFormat="1" ht="16.649999999999999" customHeight="1">
      <c r="A79" s="605" t="s">
        <v>87</v>
      </c>
      <c r="B79" s="605"/>
      <c r="C79" s="605"/>
      <c r="D79" s="605"/>
      <c r="E79" s="605"/>
      <c r="F79" s="605"/>
      <c r="G79" s="610">
        <f>※こちらにご記入ください!E120</f>
        <v>0</v>
      </c>
      <c r="H79" s="610"/>
      <c r="I79" s="610"/>
      <c r="J79" s="610"/>
      <c r="K79" s="610"/>
      <c r="L79" s="610"/>
      <c r="M79" s="610"/>
      <c r="N79" s="610"/>
      <c r="O79" s="610"/>
      <c r="P79" s="610"/>
    </row>
    <row r="80" spans="1:19" s="69" customFormat="1" ht="16.649999999999999" customHeight="1">
      <c r="A80" s="605" t="s">
        <v>88</v>
      </c>
      <c r="B80" s="605"/>
      <c r="C80" s="605"/>
      <c r="D80" s="605"/>
      <c r="E80" s="605"/>
      <c r="F80" s="605"/>
      <c r="G80" s="610">
        <f>※こちらにご記入ください!E121</f>
        <v>0</v>
      </c>
      <c r="H80" s="610"/>
      <c r="I80" s="610"/>
      <c r="J80" s="610"/>
      <c r="K80" s="610"/>
      <c r="L80" s="610"/>
      <c r="M80" s="610"/>
      <c r="N80" s="610"/>
      <c r="O80" s="610"/>
      <c r="P80" s="610"/>
    </row>
    <row r="81" spans="1:18" s="69" customFormat="1" ht="16.649999999999999" customHeight="1">
      <c r="A81" s="605" t="s">
        <v>89</v>
      </c>
      <c r="B81" s="605"/>
      <c r="C81" s="605"/>
      <c r="D81" s="605"/>
      <c r="E81" s="605"/>
      <c r="F81" s="605"/>
      <c r="G81" s="79" t="s">
        <v>90</v>
      </c>
      <c r="H81" s="616">
        <f>※こちらにご記入ください!E122</f>
        <v>0</v>
      </c>
      <c r="I81" s="507"/>
      <c r="J81" s="101" t="s">
        <v>79</v>
      </c>
      <c r="K81" s="79" t="s">
        <v>91</v>
      </c>
      <c r="L81" s="616">
        <f>※こちらにご記入ください!E123</f>
        <v>0</v>
      </c>
      <c r="M81" s="507"/>
      <c r="N81" s="102" t="s">
        <v>79</v>
      </c>
      <c r="O81" s="578"/>
      <c r="P81" s="509"/>
    </row>
    <row r="82" spans="1:18" s="69" customFormat="1" ht="16.649999999999999" customHeight="1">
      <c r="A82" s="605" t="s">
        <v>479</v>
      </c>
      <c r="B82" s="605"/>
      <c r="C82" s="605"/>
      <c r="D82" s="605"/>
      <c r="E82" s="605"/>
      <c r="F82" s="605"/>
      <c r="G82" s="79" t="s">
        <v>92</v>
      </c>
      <c r="H82" s="578">
        <f>※こちらにご記入ください!E124</f>
        <v>0</v>
      </c>
      <c r="I82" s="507"/>
      <c r="J82" s="101" t="s">
        <v>206</v>
      </c>
      <c r="K82" s="79" t="s">
        <v>94</v>
      </c>
      <c r="L82" s="578">
        <f>※こちらにご記入ください!E125</f>
        <v>0</v>
      </c>
      <c r="M82" s="507"/>
      <c r="N82" s="102" t="s">
        <v>206</v>
      </c>
      <c r="O82" s="617"/>
      <c r="P82" s="606"/>
    </row>
    <row r="83" spans="1:18" s="69" customFormat="1" ht="11.25" customHeight="1">
      <c r="B83" s="68"/>
      <c r="C83" s="68"/>
      <c r="G83" s="68"/>
      <c r="H83" s="70"/>
      <c r="I83" s="70"/>
      <c r="J83" s="70"/>
      <c r="K83" s="100"/>
      <c r="L83" s="68"/>
      <c r="M83" s="68"/>
      <c r="N83" s="68"/>
      <c r="P83" s="103" t="s">
        <v>480</v>
      </c>
    </row>
    <row r="84" spans="1:18" s="49" customFormat="1" ht="3" customHeight="1">
      <c r="A84" s="68"/>
      <c r="B84" s="68"/>
      <c r="C84" s="73"/>
      <c r="D84" s="73"/>
      <c r="E84" s="73"/>
      <c r="F84" s="73"/>
      <c r="G84" s="73"/>
      <c r="H84" s="73"/>
      <c r="I84" s="73"/>
      <c r="J84" s="73"/>
      <c r="K84" s="73"/>
      <c r="L84" s="73"/>
      <c r="M84" s="73"/>
      <c r="N84" s="73"/>
      <c r="O84" s="73"/>
      <c r="P84" s="73"/>
    </row>
    <row r="85" spans="1:18" s="69" customFormat="1" ht="14.25" customHeight="1">
      <c r="A85" s="56" t="s">
        <v>95</v>
      </c>
      <c r="B85" s="68"/>
      <c r="C85" s="68"/>
      <c r="G85" s="68"/>
      <c r="H85" s="70"/>
      <c r="I85" s="70"/>
      <c r="J85" s="70"/>
      <c r="K85" s="100"/>
      <c r="L85" s="68"/>
      <c r="M85" s="68"/>
      <c r="N85" s="68"/>
    </row>
    <row r="86" spans="1:18" s="49" customFormat="1" ht="71.55" customHeight="1">
      <c r="A86" s="586" t="s">
        <v>481</v>
      </c>
      <c r="B86" s="560"/>
      <c r="C86" s="560"/>
      <c r="D86" s="612">
        <f>※こちらにご記入ください!D130</f>
        <v>0</v>
      </c>
      <c r="E86" s="613"/>
      <c r="F86" s="613"/>
      <c r="G86" s="613"/>
      <c r="H86" s="613"/>
      <c r="I86" s="613"/>
      <c r="J86" s="613"/>
      <c r="K86" s="613"/>
      <c r="L86" s="613"/>
      <c r="M86" s="613"/>
      <c r="N86" s="613"/>
      <c r="O86" s="613"/>
      <c r="P86" s="614"/>
    </row>
    <row r="87" spans="1:18" s="49" customFormat="1" ht="15.75" customHeight="1">
      <c r="A87" s="507" t="s">
        <v>36</v>
      </c>
      <c r="B87" s="508"/>
      <c r="C87" s="508"/>
      <c r="D87" s="586"/>
      <c r="E87" s="560"/>
      <c r="F87" s="560"/>
      <c r="G87" s="560"/>
      <c r="H87" s="560"/>
      <c r="I87" s="104" t="str">
        <f>※こちらにご記入ください!D137</f>
        <v>　</v>
      </c>
      <c r="J87" s="586"/>
      <c r="K87" s="560"/>
      <c r="L87" s="560"/>
      <c r="M87" s="560"/>
      <c r="N87" s="560"/>
      <c r="O87" s="104">
        <f>※こちらにご記入ください!D138</f>
        <v>0</v>
      </c>
      <c r="P87" s="105"/>
    </row>
    <row r="88" spans="1:18" ht="3" customHeight="1"/>
    <row r="89" spans="1:18" s="49" customFormat="1" ht="32.25" customHeight="1">
      <c r="A89" s="509" t="s">
        <v>34</v>
      </c>
      <c r="B89" s="509"/>
      <c r="C89" s="509"/>
      <c r="D89" s="615" t="s">
        <v>719</v>
      </c>
      <c r="E89" s="615"/>
      <c r="F89" s="615"/>
      <c r="G89" s="615"/>
      <c r="H89" s="615"/>
      <c r="I89" s="615"/>
      <c r="J89" s="615"/>
      <c r="K89" s="615"/>
      <c r="L89" s="615"/>
      <c r="M89" s="615"/>
      <c r="N89" s="615"/>
      <c r="O89" s="615"/>
      <c r="P89" s="615"/>
      <c r="Q89" s="82"/>
      <c r="R89" s="82"/>
    </row>
    <row r="93" spans="1:18" ht="14.25" customHeight="1"/>
    <row r="94" spans="1:18" ht="16.2">
      <c r="A94" s="106"/>
      <c r="B94" s="106"/>
      <c r="I94" s="107"/>
      <c r="J94" s="108"/>
      <c r="K94" s="108"/>
      <c r="L94" s="108"/>
      <c r="M94" s="107"/>
      <c r="N94" s="108"/>
      <c r="O94" s="107"/>
      <c r="P94" s="107"/>
    </row>
    <row r="95" spans="1:18" s="106" customFormat="1" ht="16.2">
      <c r="A95" s="109"/>
      <c r="B95" s="109"/>
      <c r="I95" s="110"/>
      <c r="J95" s="111"/>
      <c r="K95" s="111"/>
      <c r="L95" s="111"/>
      <c r="M95" s="110"/>
      <c r="N95" s="111"/>
      <c r="O95" s="110"/>
      <c r="P95" s="110"/>
    </row>
    <row r="96" spans="1:18" s="106" customFormat="1" ht="16.2">
      <c r="A96" s="112"/>
      <c r="B96" s="112"/>
      <c r="I96" s="110"/>
      <c r="J96" s="111"/>
      <c r="K96" s="111"/>
      <c r="L96" s="111"/>
      <c r="M96" s="110"/>
      <c r="N96" s="111"/>
      <c r="O96" s="110"/>
      <c r="P96" s="110"/>
    </row>
    <row r="97" spans="1:16" s="106" customFormat="1" ht="16.2">
      <c r="A97" s="112"/>
      <c r="B97" s="112"/>
      <c r="I97" s="110"/>
      <c r="J97" s="111"/>
      <c r="K97" s="111"/>
      <c r="L97" s="111"/>
      <c r="M97" s="110"/>
      <c r="N97" s="111"/>
      <c r="O97" s="110"/>
      <c r="P97" s="110"/>
    </row>
    <row r="98" spans="1:16" s="106" customFormat="1" ht="16.2">
      <c r="A98" s="112"/>
      <c r="B98" s="112"/>
      <c r="I98" s="110"/>
      <c r="J98" s="111"/>
      <c r="K98" s="111"/>
      <c r="L98" s="111"/>
      <c r="M98" s="110"/>
      <c r="N98" s="111"/>
      <c r="O98" s="110"/>
      <c r="P98" s="110"/>
    </row>
    <row r="99" spans="1:16" s="106" customFormat="1" ht="16.2">
      <c r="A99" s="112"/>
      <c r="B99" s="112"/>
      <c r="I99" s="110"/>
      <c r="J99" s="111"/>
      <c r="K99" s="111"/>
      <c r="L99" s="111"/>
      <c r="M99" s="110"/>
      <c r="N99" s="111"/>
      <c r="O99" s="110"/>
      <c r="P99" s="110"/>
    </row>
    <row r="100" spans="1:16" s="106" customFormat="1" ht="16.2">
      <c r="A100" s="112"/>
      <c r="B100" s="112"/>
      <c r="I100" s="110"/>
      <c r="J100" s="111"/>
      <c r="K100" s="111"/>
      <c r="L100" s="111"/>
      <c r="M100" s="110"/>
      <c r="N100" s="111"/>
      <c r="O100" s="110"/>
      <c r="P100" s="110"/>
    </row>
    <row r="101" spans="1:16" s="106" customFormat="1" ht="16.2">
      <c r="A101" s="109"/>
      <c r="B101" s="109"/>
      <c r="I101" s="110"/>
      <c r="J101" s="111"/>
      <c r="K101" s="111"/>
      <c r="L101" s="111"/>
      <c r="M101" s="110"/>
      <c r="N101" s="111"/>
      <c r="O101" s="110"/>
      <c r="P101" s="110"/>
    </row>
    <row r="102" spans="1:16" s="106" customFormat="1" ht="16.2">
      <c r="A102" s="112"/>
      <c r="B102" s="112"/>
      <c r="I102" s="110"/>
      <c r="J102" s="111"/>
      <c r="K102" s="111"/>
      <c r="L102" s="111"/>
      <c r="M102" s="110"/>
      <c r="N102" s="111"/>
      <c r="O102" s="110"/>
      <c r="P102" s="110"/>
    </row>
    <row r="103" spans="1:16" s="106" customFormat="1" ht="16.2">
      <c r="A103" s="112"/>
      <c r="B103" s="112"/>
      <c r="I103" s="110"/>
      <c r="J103" s="111"/>
      <c r="K103" s="111"/>
      <c r="L103" s="111"/>
      <c r="M103" s="110"/>
      <c r="N103" s="111"/>
      <c r="O103" s="110"/>
      <c r="P103" s="110"/>
    </row>
    <row r="104" spans="1:16" s="106" customFormat="1" ht="16.2">
      <c r="A104" s="112"/>
      <c r="B104" s="112"/>
      <c r="I104" s="110"/>
      <c r="J104" s="111"/>
      <c r="K104" s="111"/>
      <c r="L104" s="111"/>
      <c r="M104" s="110"/>
      <c r="N104" s="111"/>
      <c r="O104" s="110"/>
      <c r="P104" s="110"/>
    </row>
    <row r="105" spans="1:16" s="106" customFormat="1" ht="16.2">
      <c r="A105" s="112"/>
      <c r="B105" s="112"/>
      <c r="I105" s="110"/>
      <c r="J105" s="111"/>
      <c r="K105" s="111"/>
      <c r="L105" s="111"/>
      <c r="M105" s="110"/>
      <c r="N105" s="111"/>
      <c r="O105" s="110"/>
      <c r="P105" s="110"/>
    </row>
    <row r="106" spans="1:16" s="106" customFormat="1" ht="16.2">
      <c r="A106" s="112"/>
      <c r="B106" s="112"/>
      <c r="I106" s="110"/>
      <c r="J106" s="111"/>
      <c r="K106" s="111"/>
      <c r="L106" s="111"/>
      <c r="M106" s="110"/>
      <c r="N106" s="111"/>
      <c r="O106" s="110"/>
      <c r="P106" s="110"/>
    </row>
    <row r="107" spans="1:16" s="106" customFormat="1" ht="16.2">
      <c r="A107" s="112"/>
      <c r="B107" s="112"/>
      <c r="I107" s="110"/>
      <c r="J107" s="111"/>
      <c r="K107" s="111"/>
      <c r="L107" s="111"/>
      <c r="M107" s="110"/>
      <c r="N107" s="111"/>
      <c r="O107" s="110"/>
      <c r="P107" s="110"/>
    </row>
    <row r="108" spans="1:16" s="106" customFormat="1" ht="16.2">
      <c r="A108" s="112"/>
      <c r="B108" s="112"/>
      <c r="I108" s="110"/>
      <c r="J108" s="111"/>
      <c r="K108" s="111"/>
      <c r="L108" s="111"/>
      <c r="M108" s="110"/>
      <c r="N108" s="111"/>
      <c r="O108" s="110"/>
      <c r="P108" s="110"/>
    </row>
    <row r="109" spans="1:16" s="106" customFormat="1" ht="16.2">
      <c r="A109" s="112"/>
      <c r="B109" s="112"/>
      <c r="I109" s="110"/>
      <c r="J109" s="111"/>
      <c r="K109" s="111"/>
      <c r="L109" s="111"/>
      <c r="M109" s="110"/>
      <c r="N109" s="111"/>
      <c r="O109" s="110"/>
      <c r="P109" s="110"/>
    </row>
    <row r="110" spans="1:16" s="106" customFormat="1" ht="16.2">
      <c r="A110" s="112"/>
      <c r="B110" s="112"/>
      <c r="I110" s="110"/>
      <c r="J110" s="111"/>
      <c r="K110" s="111"/>
      <c r="L110" s="111"/>
      <c r="M110" s="110"/>
      <c r="N110" s="111"/>
      <c r="O110" s="110"/>
      <c r="P110" s="110"/>
    </row>
    <row r="111" spans="1:16" s="106" customFormat="1" ht="16.2">
      <c r="A111" s="112"/>
      <c r="B111" s="112"/>
      <c r="I111" s="110"/>
      <c r="J111" s="111"/>
      <c r="K111" s="111"/>
      <c r="L111" s="111"/>
      <c r="M111" s="110"/>
      <c r="N111" s="111"/>
      <c r="O111" s="110"/>
      <c r="P111" s="110"/>
    </row>
    <row r="112" spans="1:16" s="106" customFormat="1" ht="16.2">
      <c r="A112" s="112"/>
      <c r="B112" s="112"/>
      <c r="I112" s="110"/>
      <c r="J112" s="111"/>
      <c r="K112" s="111"/>
      <c r="L112" s="111"/>
      <c r="M112" s="110"/>
      <c r="N112" s="111"/>
      <c r="O112" s="110"/>
      <c r="P112" s="110"/>
    </row>
    <row r="113" spans="1:16" s="106" customFormat="1">
      <c r="A113" s="112"/>
      <c r="B113" s="112"/>
      <c r="I113" s="110"/>
      <c r="J113" s="113"/>
      <c r="K113" s="113"/>
      <c r="L113" s="113"/>
      <c r="M113" s="110"/>
      <c r="N113" s="113"/>
      <c r="O113" s="110"/>
      <c r="P113" s="110"/>
    </row>
    <row r="114" spans="1:16" s="106" customFormat="1" ht="16.2">
      <c r="A114" s="112"/>
      <c r="B114" s="112"/>
      <c r="I114" s="110"/>
      <c r="J114" s="111"/>
      <c r="K114" s="111"/>
      <c r="L114" s="111"/>
      <c r="M114" s="110"/>
      <c r="N114" s="113"/>
      <c r="O114" s="110"/>
      <c r="P114" s="110"/>
    </row>
    <row r="115" spans="1:16" s="106" customFormat="1" ht="16.2">
      <c r="A115" s="112"/>
      <c r="B115" s="112"/>
      <c r="I115" s="110"/>
      <c r="J115" s="111"/>
      <c r="K115" s="111"/>
      <c r="L115" s="111"/>
      <c r="M115" s="110"/>
      <c r="N115" s="110"/>
      <c r="O115" s="110"/>
      <c r="P115" s="110"/>
    </row>
    <row r="116" spans="1:16" s="106" customFormat="1" ht="16.2">
      <c r="A116" s="112"/>
      <c r="B116" s="112"/>
      <c r="I116" s="110"/>
      <c r="J116" s="111"/>
      <c r="K116" s="111"/>
      <c r="L116" s="111"/>
      <c r="M116" s="110"/>
      <c r="N116" s="110"/>
      <c r="O116" s="110"/>
      <c r="P116" s="110"/>
    </row>
    <row r="117" spans="1:16" s="106" customFormat="1" ht="16.2">
      <c r="A117" s="112"/>
      <c r="B117" s="112"/>
      <c r="I117" s="110"/>
      <c r="J117" s="111"/>
      <c r="K117" s="111"/>
      <c r="L117" s="111"/>
      <c r="M117" s="110"/>
      <c r="N117" s="110"/>
      <c r="O117" s="110"/>
      <c r="P117" s="110"/>
    </row>
    <row r="118" spans="1:16" s="106" customFormat="1" ht="16.2">
      <c r="A118" s="112"/>
      <c r="B118" s="112"/>
      <c r="I118" s="110"/>
      <c r="J118" s="111"/>
      <c r="K118" s="111"/>
      <c r="L118" s="111"/>
      <c r="M118" s="110"/>
      <c r="N118" s="110"/>
      <c r="O118" s="110"/>
      <c r="P118" s="110"/>
    </row>
    <row r="119" spans="1:16" s="106" customFormat="1" ht="16.2">
      <c r="A119" s="112"/>
      <c r="B119" s="112"/>
      <c r="I119" s="110"/>
      <c r="J119" s="111"/>
      <c r="K119" s="111"/>
      <c r="L119" s="111"/>
      <c r="M119" s="110"/>
      <c r="N119" s="110"/>
      <c r="O119" s="110"/>
      <c r="P119" s="110"/>
    </row>
    <row r="120" spans="1:16" s="106" customFormat="1" ht="16.2">
      <c r="A120" s="112"/>
      <c r="B120" s="112"/>
      <c r="I120" s="110"/>
      <c r="J120" s="111"/>
      <c r="K120" s="111"/>
      <c r="L120" s="111"/>
      <c r="M120" s="110"/>
      <c r="N120" s="110"/>
      <c r="O120" s="110"/>
      <c r="P120" s="110"/>
    </row>
    <row r="121" spans="1:16" s="106" customFormat="1" ht="16.2">
      <c r="A121" s="112"/>
      <c r="B121" s="112"/>
      <c r="I121" s="110"/>
      <c r="J121" s="111"/>
      <c r="K121" s="111"/>
      <c r="L121" s="111"/>
      <c r="M121" s="110"/>
      <c r="N121" s="110"/>
      <c r="O121" s="110"/>
      <c r="P121" s="110"/>
    </row>
    <row r="122" spans="1:16" s="106" customFormat="1" ht="16.2">
      <c r="A122" s="112"/>
      <c r="B122" s="112"/>
      <c r="I122" s="110"/>
      <c r="J122" s="111"/>
      <c r="K122" s="111"/>
      <c r="L122" s="111"/>
      <c r="M122" s="110"/>
      <c r="N122" s="110"/>
      <c r="O122" s="110"/>
      <c r="P122" s="110"/>
    </row>
    <row r="123" spans="1:16" s="106" customFormat="1" ht="16.2">
      <c r="A123" s="109"/>
      <c r="B123" s="109"/>
      <c r="I123" s="110"/>
      <c r="J123" s="111"/>
      <c r="K123" s="111"/>
      <c r="L123" s="111"/>
      <c r="M123" s="110"/>
      <c r="N123" s="110"/>
      <c r="O123" s="110"/>
      <c r="P123" s="110"/>
    </row>
    <row r="124" spans="1:16" s="106" customFormat="1" ht="16.2">
      <c r="A124" s="112"/>
      <c r="B124" s="112"/>
      <c r="I124" s="110"/>
      <c r="J124" s="111"/>
      <c r="K124" s="111"/>
      <c r="L124" s="111"/>
      <c r="M124" s="110"/>
      <c r="N124" s="110"/>
      <c r="O124" s="110"/>
      <c r="P124" s="110"/>
    </row>
    <row r="125" spans="1:16" s="106" customFormat="1" ht="16.2">
      <c r="A125" s="112"/>
      <c r="B125" s="112"/>
      <c r="I125" s="110"/>
      <c r="J125" s="111"/>
      <c r="K125" s="111"/>
      <c r="L125" s="111"/>
      <c r="M125" s="110"/>
      <c r="N125" s="110"/>
      <c r="O125" s="110"/>
      <c r="P125" s="110"/>
    </row>
    <row r="126" spans="1:16" s="106" customFormat="1" ht="16.2">
      <c r="A126" s="112"/>
      <c r="B126" s="112"/>
      <c r="I126" s="110"/>
      <c r="J126" s="111"/>
      <c r="K126" s="111"/>
      <c r="L126" s="111"/>
      <c r="M126" s="110"/>
      <c r="N126" s="110"/>
      <c r="O126" s="110"/>
      <c r="P126" s="110"/>
    </row>
    <row r="127" spans="1:16" s="106" customFormat="1" ht="16.2">
      <c r="A127" s="112"/>
      <c r="B127" s="112"/>
      <c r="I127" s="110"/>
      <c r="J127" s="111"/>
      <c r="K127" s="111"/>
      <c r="L127" s="111"/>
      <c r="M127" s="110"/>
      <c r="N127" s="110"/>
      <c r="O127" s="110"/>
      <c r="P127" s="110"/>
    </row>
    <row r="128" spans="1:16" s="106" customFormat="1" ht="16.2">
      <c r="A128" s="112"/>
      <c r="B128" s="112"/>
      <c r="I128" s="110"/>
      <c r="J128" s="111"/>
      <c r="K128" s="111"/>
      <c r="L128" s="111"/>
      <c r="M128" s="110"/>
      <c r="N128" s="110"/>
      <c r="O128" s="110"/>
      <c r="P128" s="110"/>
    </row>
    <row r="129" spans="1:16" s="106" customFormat="1" ht="16.2">
      <c r="A129" s="112"/>
      <c r="B129" s="112"/>
      <c r="I129" s="110"/>
      <c r="J129" s="111"/>
      <c r="K129" s="111"/>
      <c r="L129" s="111"/>
      <c r="M129" s="110"/>
      <c r="N129" s="110"/>
      <c r="O129" s="110"/>
      <c r="P129" s="110"/>
    </row>
    <row r="130" spans="1:16" s="106" customFormat="1" ht="16.2">
      <c r="A130" s="112"/>
      <c r="B130" s="112"/>
      <c r="I130" s="110"/>
      <c r="J130" s="111"/>
      <c r="K130" s="111"/>
      <c r="L130" s="111"/>
      <c r="M130" s="110"/>
      <c r="N130" s="110"/>
      <c r="O130" s="110"/>
      <c r="P130" s="110"/>
    </row>
    <row r="131" spans="1:16" s="106" customFormat="1">
      <c r="A131" s="112"/>
      <c r="B131" s="112"/>
    </row>
    <row r="132" spans="1:16" s="106" customFormat="1">
      <c r="A132" s="109"/>
      <c r="B132" s="109"/>
    </row>
    <row r="133" spans="1:16" s="106" customFormat="1">
      <c r="A133" s="112"/>
      <c r="B133" s="112"/>
    </row>
    <row r="134" spans="1:16" s="106" customFormat="1">
      <c r="A134" s="112"/>
      <c r="B134" s="112"/>
    </row>
    <row r="135" spans="1:16" s="106" customFormat="1">
      <c r="A135" s="112"/>
      <c r="B135" s="112"/>
    </row>
    <row r="136" spans="1:16" s="106" customFormat="1">
      <c r="A136" s="112"/>
      <c r="B136" s="112"/>
    </row>
    <row r="137" spans="1:16" s="106" customFormat="1">
      <c r="A137" s="109"/>
      <c r="B137" s="109"/>
    </row>
    <row r="138" spans="1:16" s="106" customFormat="1">
      <c r="A138" s="112"/>
      <c r="B138" s="112"/>
    </row>
    <row r="139" spans="1:16" s="106" customFormat="1">
      <c r="A139" s="112"/>
      <c r="B139" s="112"/>
    </row>
    <row r="140" spans="1:16" s="106" customFormat="1">
      <c r="A140" s="112"/>
      <c r="B140" s="112"/>
    </row>
    <row r="141" spans="1:16" s="106" customFormat="1">
      <c r="A141" s="112"/>
      <c r="B141" s="112"/>
    </row>
    <row r="142" spans="1:16" s="106" customFormat="1">
      <c r="A142" s="112"/>
      <c r="B142" s="112"/>
    </row>
    <row r="143" spans="1:16" s="106" customFormat="1">
      <c r="A143" s="112"/>
      <c r="B143" s="112"/>
    </row>
    <row r="144" spans="1:16" s="106" customFormat="1">
      <c r="A144" s="112"/>
      <c r="B144" s="112"/>
    </row>
    <row r="145" spans="1:2" s="106" customFormat="1">
      <c r="A145" s="112"/>
      <c r="B145" s="112"/>
    </row>
    <row r="146" spans="1:2" s="106" customFormat="1">
      <c r="A146" s="112"/>
      <c r="B146" s="112"/>
    </row>
    <row r="147" spans="1:2" s="106" customFormat="1">
      <c r="A147" s="109"/>
      <c r="B147" s="109"/>
    </row>
    <row r="148" spans="1:2" s="106" customFormat="1">
      <c r="A148" s="112"/>
      <c r="B148" s="112"/>
    </row>
    <row r="149" spans="1:2" s="106" customFormat="1">
      <c r="A149" s="112"/>
      <c r="B149" s="112"/>
    </row>
    <row r="150" spans="1:2" s="106" customFormat="1">
      <c r="A150" s="112"/>
      <c r="B150" s="112"/>
    </row>
    <row r="151" spans="1:2" s="106" customFormat="1">
      <c r="A151" s="109"/>
      <c r="B151" s="109"/>
    </row>
    <row r="152" spans="1:2" s="106" customFormat="1">
      <c r="A152" s="109"/>
      <c r="B152" s="109"/>
    </row>
    <row r="153" spans="1:2" s="106" customFormat="1">
      <c r="A153" s="112"/>
      <c r="B153" s="112"/>
    </row>
    <row r="154" spans="1:2" s="106" customFormat="1">
      <c r="A154" s="112"/>
      <c r="B154" s="112"/>
    </row>
    <row r="155" spans="1:2" s="106" customFormat="1">
      <c r="A155" s="112"/>
      <c r="B155" s="112"/>
    </row>
    <row r="156" spans="1:2" s="106" customFormat="1">
      <c r="A156" s="112"/>
      <c r="B156" s="112"/>
    </row>
    <row r="157" spans="1:2" s="106" customFormat="1">
      <c r="A157" s="109"/>
      <c r="B157" s="109"/>
    </row>
    <row r="158" spans="1:2" s="106" customFormat="1">
      <c r="A158" s="112"/>
      <c r="B158" s="112"/>
    </row>
    <row r="159" spans="1:2" s="106" customFormat="1">
      <c r="A159" s="112"/>
      <c r="B159" s="112"/>
    </row>
    <row r="160" spans="1:2" s="106" customFormat="1">
      <c r="A160" s="112"/>
      <c r="B160" s="112"/>
    </row>
    <row r="161" spans="1:2" s="106" customFormat="1">
      <c r="A161" s="112"/>
      <c r="B161" s="112"/>
    </row>
    <row r="162" spans="1:2" s="106" customFormat="1">
      <c r="A162" s="112"/>
      <c r="B162" s="112"/>
    </row>
    <row r="163" spans="1:2" s="106" customFormat="1">
      <c r="A163" s="112"/>
      <c r="B163" s="112"/>
    </row>
    <row r="164" spans="1:2" s="106" customFormat="1">
      <c r="A164" s="112"/>
      <c r="B164" s="112"/>
    </row>
    <row r="165" spans="1:2" s="106" customFormat="1">
      <c r="A165" s="112"/>
      <c r="B165" s="112"/>
    </row>
    <row r="166" spans="1:2" s="106" customFormat="1">
      <c r="A166" s="112"/>
      <c r="B166" s="112"/>
    </row>
    <row r="167" spans="1:2" s="106" customFormat="1">
      <c r="A167" s="112"/>
      <c r="B167" s="112"/>
    </row>
    <row r="168" spans="1:2" s="106" customFormat="1">
      <c r="A168" s="112"/>
      <c r="B168" s="112"/>
    </row>
    <row r="169" spans="1:2" s="106" customFormat="1">
      <c r="A169" s="112"/>
      <c r="B169" s="112"/>
    </row>
    <row r="170" spans="1:2" s="106" customFormat="1">
      <c r="A170" s="109"/>
      <c r="B170" s="109"/>
    </row>
    <row r="171" spans="1:2" s="106" customFormat="1">
      <c r="A171" s="112"/>
      <c r="B171" s="112"/>
    </row>
    <row r="172" spans="1:2" s="106" customFormat="1">
      <c r="A172" s="112"/>
      <c r="B172" s="112"/>
    </row>
    <row r="173" spans="1:2" s="106" customFormat="1">
      <c r="A173" s="112"/>
      <c r="B173" s="112"/>
    </row>
    <row r="174" spans="1:2" s="106" customFormat="1">
      <c r="A174" s="112"/>
      <c r="B174" s="112"/>
    </row>
    <row r="175" spans="1:2" s="106" customFormat="1">
      <c r="A175" s="112"/>
      <c r="B175" s="112"/>
    </row>
    <row r="176" spans="1:2" s="106" customFormat="1">
      <c r="A176" s="112"/>
      <c r="B176" s="112"/>
    </row>
    <row r="177" spans="1:2" s="106" customFormat="1">
      <c r="A177" s="109"/>
      <c r="B177" s="109"/>
    </row>
    <row r="178" spans="1:2" s="106" customFormat="1">
      <c r="A178" s="112"/>
      <c r="B178" s="112"/>
    </row>
    <row r="179" spans="1:2" s="106" customFormat="1">
      <c r="A179" s="112"/>
      <c r="B179" s="112"/>
    </row>
    <row r="180" spans="1:2" s="106" customFormat="1">
      <c r="A180" s="112"/>
      <c r="B180" s="112"/>
    </row>
    <row r="181" spans="1:2" s="106" customFormat="1">
      <c r="A181" s="112"/>
      <c r="B181" s="112"/>
    </row>
    <row r="182" spans="1:2" s="106" customFormat="1">
      <c r="A182" s="112"/>
      <c r="B182" s="112"/>
    </row>
    <row r="183" spans="1:2" s="106" customFormat="1">
      <c r="A183" s="112"/>
      <c r="B183" s="112"/>
    </row>
    <row r="184" spans="1:2" s="106" customFormat="1">
      <c r="A184" s="109"/>
      <c r="B184" s="109"/>
    </row>
    <row r="185" spans="1:2" s="106" customFormat="1">
      <c r="A185" s="112"/>
      <c r="B185" s="112"/>
    </row>
    <row r="186" spans="1:2" s="106" customFormat="1">
      <c r="A186" s="112"/>
      <c r="B186" s="112"/>
    </row>
    <row r="187" spans="1:2" s="106" customFormat="1">
      <c r="A187" s="112"/>
      <c r="B187" s="112"/>
    </row>
    <row r="188" spans="1:2" s="106" customFormat="1">
      <c r="A188" s="112"/>
      <c r="B188" s="112"/>
    </row>
    <row r="189" spans="1:2" s="106" customFormat="1"/>
    <row r="190" spans="1:2" s="106" customFormat="1" ht="16.2">
      <c r="A190" s="108"/>
      <c r="B190" s="108"/>
    </row>
    <row r="191" spans="1:2" ht="16.2">
      <c r="A191" s="108"/>
      <c r="B191" s="108"/>
    </row>
    <row r="200" spans="1:2">
      <c r="A200" s="106"/>
      <c r="B200" s="106"/>
    </row>
    <row r="201" spans="1:2">
      <c r="A201" s="106"/>
      <c r="B201" s="106"/>
    </row>
    <row r="202" spans="1:2">
      <c r="A202" s="106"/>
      <c r="B202" s="106"/>
    </row>
  </sheetData>
  <sheetProtection formatCells="0"/>
  <mergeCells count="220">
    <mergeCell ref="A86:C86"/>
    <mergeCell ref="D86:P86"/>
    <mergeCell ref="A87:C87"/>
    <mergeCell ref="D87:H87"/>
    <mergeCell ref="J87:N87"/>
    <mergeCell ref="A89:C89"/>
    <mergeCell ref="D89:P89"/>
    <mergeCell ref="A81:F81"/>
    <mergeCell ref="H81:I81"/>
    <mergeCell ref="L81:M81"/>
    <mergeCell ref="O81:P81"/>
    <mergeCell ref="A82:F82"/>
    <mergeCell ref="H82:I82"/>
    <mergeCell ref="L82:M82"/>
    <mergeCell ref="O82:P82"/>
    <mergeCell ref="A77:F77"/>
    <mergeCell ref="H77:P77"/>
    <mergeCell ref="A79:F79"/>
    <mergeCell ref="G79:P79"/>
    <mergeCell ref="A80:F80"/>
    <mergeCell ref="G80:P80"/>
    <mergeCell ref="A74:F74"/>
    <mergeCell ref="H74:P74"/>
    <mergeCell ref="A75:F75"/>
    <mergeCell ref="H75:P75"/>
    <mergeCell ref="A76:F76"/>
    <mergeCell ref="H76:P76"/>
    <mergeCell ref="A73:F73"/>
    <mergeCell ref="H73:P73"/>
    <mergeCell ref="J68:L69"/>
    <mergeCell ref="M68:P69"/>
    <mergeCell ref="D69:E69"/>
    <mergeCell ref="F69:G69"/>
    <mergeCell ref="H69:I69"/>
    <mergeCell ref="D70:E70"/>
    <mergeCell ref="F70:G70"/>
    <mergeCell ref="H70:I70"/>
    <mergeCell ref="J70:L70"/>
    <mergeCell ref="M70:P71"/>
    <mergeCell ref="A67:B71"/>
    <mergeCell ref="D67:E67"/>
    <mergeCell ref="F67:G67"/>
    <mergeCell ref="H67:I67"/>
    <mergeCell ref="J67:P67"/>
    <mergeCell ref="D68:E68"/>
    <mergeCell ref="F68:G68"/>
    <mergeCell ref="H68:I68"/>
    <mergeCell ref="D71:E71"/>
    <mergeCell ref="F71:G71"/>
    <mergeCell ref="H71:I71"/>
    <mergeCell ref="J71:L71"/>
    <mergeCell ref="A62:B62"/>
    <mergeCell ref="D62:E62"/>
    <mergeCell ref="F62:G62"/>
    <mergeCell ref="A63:B63"/>
    <mergeCell ref="D63:F63"/>
    <mergeCell ref="H63:J63"/>
    <mergeCell ref="A60:B60"/>
    <mergeCell ref="C60:P60"/>
    <mergeCell ref="A61:B61"/>
    <mergeCell ref="C61:G61"/>
    <mergeCell ref="H61:I61"/>
    <mergeCell ref="J61:P61"/>
    <mergeCell ref="L63:M63"/>
    <mergeCell ref="O63:P63"/>
    <mergeCell ref="A57:B57"/>
    <mergeCell ref="C57:P57"/>
    <mergeCell ref="A58:B58"/>
    <mergeCell ref="A59:B59"/>
    <mergeCell ref="C59:L59"/>
    <mergeCell ref="M59:N59"/>
    <mergeCell ref="O59:P59"/>
    <mergeCell ref="A54:B54"/>
    <mergeCell ref="C54:D54"/>
    <mergeCell ref="I54:P54"/>
    <mergeCell ref="A55:B55"/>
    <mergeCell ref="C55:P55"/>
    <mergeCell ref="A56:B56"/>
    <mergeCell ref="C56:P56"/>
    <mergeCell ref="C58:P58"/>
    <mergeCell ref="A50:B50"/>
    <mergeCell ref="C50:D50"/>
    <mergeCell ref="F50:G50"/>
    <mergeCell ref="I50:J50"/>
    <mergeCell ref="L50:M50"/>
    <mergeCell ref="A51:B51"/>
    <mergeCell ref="C51:D51"/>
    <mergeCell ref="F51:G51"/>
    <mergeCell ref="I51:J51"/>
    <mergeCell ref="L51:M51"/>
    <mergeCell ref="A47:B47"/>
    <mergeCell ref="C47:P47"/>
    <mergeCell ref="A49:B49"/>
    <mergeCell ref="D49:E49"/>
    <mergeCell ref="G49:I49"/>
    <mergeCell ref="J49:K49"/>
    <mergeCell ref="L49:P49"/>
    <mergeCell ref="L42:N42"/>
    <mergeCell ref="O42:P42"/>
    <mergeCell ref="A44:B46"/>
    <mergeCell ref="C44:J44"/>
    <mergeCell ref="N44:P44"/>
    <mergeCell ref="C45:C46"/>
    <mergeCell ref="D45:D46"/>
    <mergeCell ref="E45:G46"/>
    <mergeCell ref="H45:P46"/>
    <mergeCell ref="A40:B40"/>
    <mergeCell ref="C40:D40"/>
    <mergeCell ref="E40:F40"/>
    <mergeCell ref="G40:H40"/>
    <mergeCell ref="I40:L40"/>
    <mergeCell ref="M40:P40"/>
    <mergeCell ref="A38:B38"/>
    <mergeCell ref="C38:D38"/>
    <mergeCell ref="F38:J38"/>
    <mergeCell ref="M38:P38"/>
    <mergeCell ref="A39:B39"/>
    <mergeCell ref="D39:J39"/>
    <mergeCell ref="M39:P39"/>
    <mergeCell ref="C36:F36"/>
    <mergeCell ref="G36:H36"/>
    <mergeCell ref="I36:J36"/>
    <mergeCell ref="K36:L36"/>
    <mergeCell ref="M36:N36"/>
    <mergeCell ref="O36:P36"/>
    <mergeCell ref="C35:F35"/>
    <mergeCell ref="G35:H35"/>
    <mergeCell ref="I35:J35"/>
    <mergeCell ref="K35:L35"/>
    <mergeCell ref="M35:N35"/>
    <mergeCell ref="O35:P35"/>
    <mergeCell ref="G31:H31"/>
    <mergeCell ref="I31:J31"/>
    <mergeCell ref="K31:L31"/>
    <mergeCell ref="M31:N31"/>
    <mergeCell ref="O31:P31"/>
    <mergeCell ref="C34:F34"/>
    <mergeCell ref="G34:H34"/>
    <mergeCell ref="I34:J34"/>
    <mergeCell ref="K34:L34"/>
    <mergeCell ref="M34:N34"/>
    <mergeCell ref="O34:P34"/>
    <mergeCell ref="C33:F33"/>
    <mergeCell ref="G33:H33"/>
    <mergeCell ref="I33:J33"/>
    <mergeCell ref="K33:L33"/>
    <mergeCell ref="M33:N33"/>
    <mergeCell ref="O33:P33"/>
    <mergeCell ref="O29:P29"/>
    <mergeCell ref="C30:F30"/>
    <mergeCell ref="G30:H30"/>
    <mergeCell ref="I30:J30"/>
    <mergeCell ref="K30:L30"/>
    <mergeCell ref="M30:N30"/>
    <mergeCell ref="O30:P30"/>
    <mergeCell ref="A26:B26"/>
    <mergeCell ref="C26:L26"/>
    <mergeCell ref="M26:N26"/>
    <mergeCell ref="O26:P26"/>
    <mergeCell ref="A29:B36"/>
    <mergeCell ref="C29:F29"/>
    <mergeCell ref="G29:H29"/>
    <mergeCell ref="I29:J29"/>
    <mergeCell ref="K29:L29"/>
    <mergeCell ref="M29:N29"/>
    <mergeCell ref="C32:F32"/>
    <mergeCell ref="G32:H32"/>
    <mergeCell ref="I32:J32"/>
    <mergeCell ref="K32:L32"/>
    <mergeCell ref="M32:N32"/>
    <mergeCell ref="O32:P32"/>
    <mergeCell ref="C31:F31"/>
    <mergeCell ref="A22:B22"/>
    <mergeCell ref="C22:P22"/>
    <mergeCell ref="A24:B25"/>
    <mergeCell ref="C24:P24"/>
    <mergeCell ref="C25:D25"/>
    <mergeCell ref="E25:J25"/>
    <mergeCell ref="K25:L25"/>
    <mergeCell ref="N25:P25"/>
    <mergeCell ref="A19:B19"/>
    <mergeCell ref="C19:G19"/>
    <mergeCell ref="H19:I19"/>
    <mergeCell ref="J19:P19"/>
    <mergeCell ref="A20:B21"/>
    <mergeCell ref="C20:P21"/>
    <mergeCell ref="A12:B12"/>
    <mergeCell ref="C12:P12"/>
    <mergeCell ref="A15:B15"/>
    <mergeCell ref="C15:I15"/>
    <mergeCell ref="J15:P15"/>
    <mergeCell ref="A17:B17"/>
    <mergeCell ref="C17:P17"/>
    <mergeCell ref="A10:B10"/>
    <mergeCell ref="F10:G10"/>
    <mergeCell ref="H10:J10"/>
    <mergeCell ref="K10:L10"/>
    <mergeCell ref="N10:P10"/>
    <mergeCell ref="A11:B11"/>
    <mergeCell ref="C11:P11"/>
    <mergeCell ref="A1:B1"/>
    <mergeCell ref="C1:N1"/>
    <mergeCell ref="K2:L2"/>
    <mergeCell ref="O2:O3"/>
    <mergeCell ref="P2:P3"/>
    <mergeCell ref="K3:L3"/>
    <mergeCell ref="A8:B8"/>
    <mergeCell ref="C8:P8"/>
    <mergeCell ref="A9:B9"/>
    <mergeCell ref="C9:D9"/>
    <mergeCell ref="F9:G9"/>
    <mergeCell ref="H9:I9"/>
    <mergeCell ref="K9:L9"/>
    <mergeCell ref="M9:P9"/>
    <mergeCell ref="O4:P4"/>
    <mergeCell ref="A5:B5"/>
    <mergeCell ref="C5:P5"/>
    <mergeCell ref="A7:B7"/>
    <mergeCell ref="C7:D7"/>
    <mergeCell ref="E7:P7"/>
  </mergeCells>
  <phoneticPr fontId="1"/>
  <conditionalFormatting sqref="A1:XFD1048576">
    <cfRule type="cellIs" dxfId="3" priority="2" operator="equal">
      <formula>0</formula>
    </cfRule>
  </conditionalFormatting>
  <conditionalFormatting sqref="G32:P35">
    <cfRule type="beginsWith" dxfId="2" priority="1" operator="beginsWith" text="0円">
      <formula>LEFT(G32,LEN("0円"))="0円"</formula>
    </cfRule>
  </conditionalFormatting>
  <pageMargins left="0.39370078740157483" right="0.39370078740157483" top="0.47244094488188981" bottom="0.47244094488188981" header="0.35433070866141736" footer="0.51181102362204722"/>
  <pageSetup paperSize="9" scale="95" fitToHeight="0" orientation="portrait" r:id="rId1"/>
  <headerFooter alignWithMargins="0"/>
  <rowBreaks count="1" manualBreakCount="1">
    <brk id="40"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30F6-2398-4874-A440-221299D268E9}">
  <sheetPr codeName="Sheet2"/>
  <dimension ref="A1:GK3"/>
  <sheetViews>
    <sheetView topLeftCell="BO1" workbookViewId="0">
      <selection activeCell="BU10" sqref="BU10"/>
    </sheetView>
  </sheetViews>
  <sheetFormatPr defaultColWidth="9" defaultRowHeight="13.2" outlineLevelRow="1"/>
  <cols>
    <col min="10" max="10" width="11.109375" customWidth="1"/>
    <col min="15" max="15" width="11.21875" customWidth="1"/>
    <col min="44" max="44" width="20.6640625" customWidth="1"/>
    <col min="75" max="75" width="11.88671875" customWidth="1"/>
  </cols>
  <sheetData>
    <row r="1" spans="1:193" s="8" customFormat="1" ht="42" customHeight="1">
      <c r="A1" s="3" t="s">
        <v>228</v>
      </c>
      <c r="B1" s="3" t="s">
        <v>229</v>
      </c>
      <c r="C1" s="4" t="s">
        <v>230</v>
      </c>
      <c r="D1" s="3" t="s">
        <v>231</v>
      </c>
      <c r="E1" s="3" t="s">
        <v>0</v>
      </c>
      <c r="F1" s="3" t="s">
        <v>223</v>
      </c>
      <c r="G1" s="3" t="s">
        <v>224</v>
      </c>
      <c r="H1" s="3" t="s">
        <v>232</v>
      </c>
      <c r="I1" s="3" t="s">
        <v>233</v>
      </c>
      <c r="J1" s="3" t="s">
        <v>234</v>
      </c>
      <c r="K1" s="3" t="s">
        <v>235</v>
      </c>
      <c r="L1" s="3" t="s">
        <v>236</v>
      </c>
      <c r="M1" s="5" t="s">
        <v>237</v>
      </c>
      <c r="N1" s="3" t="s">
        <v>238</v>
      </c>
      <c r="O1" s="3" t="s">
        <v>239</v>
      </c>
      <c r="P1" s="3" t="s">
        <v>240</v>
      </c>
      <c r="Q1" s="3" t="s">
        <v>241</v>
      </c>
      <c r="R1" s="3" t="s">
        <v>242</v>
      </c>
      <c r="S1" s="3" t="s">
        <v>1</v>
      </c>
      <c r="T1" s="3" t="s">
        <v>243</v>
      </c>
      <c r="U1" s="3" t="s">
        <v>244</v>
      </c>
      <c r="V1" s="3" t="s">
        <v>245</v>
      </c>
      <c r="W1" s="3" t="s">
        <v>246</v>
      </c>
      <c r="X1" s="3" t="s">
        <v>247</v>
      </c>
      <c r="Y1" s="3" t="s">
        <v>248</v>
      </c>
      <c r="Z1" s="3" t="s">
        <v>249</v>
      </c>
      <c r="AA1" s="3" t="s">
        <v>250</v>
      </c>
      <c r="AB1" s="3" t="s">
        <v>251</v>
      </c>
      <c r="AC1" s="3" t="s">
        <v>2</v>
      </c>
      <c r="AD1" s="3" t="s">
        <v>3</v>
      </c>
      <c r="AE1" s="3" t="s">
        <v>252</v>
      </c>
      <c r="AF1" s="3" t="s">
        <v>4</v>
      </c>
      <c r="AG1" s="3" t="s">
        <v>5</v>
      </c>
      <c r="AH1" s="3" t="s">
        <v>253</v>
      </c>
      <c r="AI1" s="3" t="s">
        <v>254</v>
      </c>
      <c r="AJ1" s="3" t="s">
        <v>255</v>
      </c>
      <c r="AK1" s="3" t="s">
        <v>256</v>
      </c>
      <c r="AL1" s="3" t="s">
        <v>6</v>
      </c>
      <c r="AM1" s="3" t="s">
        <v>257</v>
      </c>
      <c r="AN1" s="3" t="s">
        <v>258</v>
      </c>
      <c r="AO1" s="3" t="s">
        <v>259</v>
      </c>
      <c r="AP1" s="3" t="s">
        <v>260</v>
      </c>
      <c r="AQ1" s="3" t="s">
        <v>261</v>
      </c>
      <c r="AR1" s="3" t="s">
        <v>262</v>
      </c>
      <c r="AS1" s="3" t="s">
        <v>7</v>
      </c>
      <c r="AT1" s="3" t="s">
        <v>263</v>
      </c>
      <c r="AU1" s="3" t="s">
        <v>264</v>
      </c>
      <c r="AV1" s="3" t="s">
        <v>265</v>
      </c>
      <c r="AW1" s="3" t="s">
        <v>8</v>
      </c>
      <c r="AX1" s="3" t="s">
        <v>266</v>
      </c>
      <c r="AY1" s="3" t="s">
        <v>267</v>
      </c>
      <c r="AZ1" s="3" t="s">
        <v>268</v>
      </c>
      <c r="BA1" s="3" t="s">
        <v>269</v>
      </c>
      <c r="BB1" s="3" t="s">
        <v>270</v>
      </c>
      <c r="BC1" s="3" t="s">
        <v>271</v>
      </c>
      <c r="BD1" s="3" t="s">
        <v>272</v>
      </c>
      <c r="BE1" s="3" t="s">
        <v>273</v>
      </c>
      <c r="BF1" s="3" t="s">
        <v>274</v>
      </c>
      <c r="BG1" s="3" t="s">
        <v>275</v>
      </c>
      <c r="BH1" s="3" t="s">
        <v>276</v>
      </c>
      <c r="BI1" s="3" t="s">
        <v>277</v>
      </c>
      <c r="BJ1" s="3" t="s">
        <v>278</v>
      </c>
      <c r="BK1" s="3" t="s">
        <v>279</v>
      </c>
      <c r="BL1" s="3" t="s">
        <v>280</v>
      </c>
      <c r="BM1" s="3" t="s">
        <v>46</v>
      </c>
      <c r="BN1" s="3" t="s">
        <v>281</v>
      </c>
      <c r="BO1" s="3" t="s">
        <v>282</v>
      </c>
      <c r="BP1" s="3" t="s">
        <v>70</v>
      </c>
      <c r="BQ1" s="3" t="s">
        <v>71</v>
      </c>
      <c r="BR1" s="3" t="s">
        <v>283</v>
      </c>
      <c r="BS1" s="6" t="s">
        <v>284</v>
      </c>
      <c r="BT1" s="6" t="s">
        <v>285</v>
      </c>
      <c r="BU1" s="6" t="s">
        <v>286</v>
      </c>
      <c r="BV1" s="6" t="s">
        <v>287</v>
      </c>
      <c r="BW1" s="6" t="s">
        <v>288</v>
      </c>
      <c r="BX1" s="7" t="s">
        <v>289</v>
      </c>
      <c r="BY1" s="6" t="s">
        <v>290</v>
      </c>
      <c r="BZ1" s="6" t="s">
        <v>291</v>
      </c>
      <c r="CA1" s="8" t="s">
        <v>292</v>
      </c>
      <c r="CB1" s="9" t="s">
        <v>52</v>
      </c>
      <c r="CC1" s="9" t="s">
        <v>53</v>
      </c>
      <c r="CD1" s="9" t="s">
        <v>54</v>
      </c>
      <c r="CE1" s="9" t="s">
        <v>55</v>
      </c>
      <c r="CF1" s="9" t="s">
        <v>56</v>
      </c>
      <c r="CG1" s="10" t="s">
        <v>293</v>
      </c>
      <c r="CH1" s="10" t="s">
        <v>294</v>
      </c>
      <c r="CI1" s="10" t="s">
        <v>295</v>
      </c>
      <c r="CJ1" s="10" t="s">
        <v>296</v>
      </c>
      <c r="CK1" s="10" t="s">
        <v>297</v>
      </c>
      <c r="CL1" s="10" t="s">
        <v>298</v>
      </c>
      <c r="CM1" s="9" t="s">
        <v>299</v>
      </c>
      <c r="CN1" s="9" t="s">
        <v>300</v>
      </c>
      <c r="CO1" s="9" t="s">
        <v>301</v>
      </c>
      <c r="CP1" s="9" t="s">
        <v>302</v>
      </c>
      <c r="CQ1" s="9" t="s">
        <v>303</v>
      </c>
      <c r="CR1" s="9" t="s">
        <v>304</v>
      </c>
      <c r="CS1" s="10" t="s">
        <v>305</v>
      </c>
      <c r="CT1" s="10" t="s">
        <v>306</v>
      </c>
      <c r="CU1" s="10" t="s">
        <v>307</v>
      </c>
      <c r="CV1" s="10" t="s">
        <v>308</v>
      </c>
      <c r="CW1" s="10" t="s">
        <v>309</v>
      </c>
      <c r="CX1" s="10" t="s">
        <v>310</v>
      </c>
      <c r="CY1" s="9" t="s">
        <v>311</v>
      </c>
      <c r="CZ1" s="9" t="s">
        <v>312</v>
      </c>
      <c r="DA1" s="9" t="s">
        <v>313</v>
      </c>
      <c r="DB1" s="9" t="s">
        <v>314</v>
      </c>
      <c r="DC1" s="9" t="s">
        <v>315</v>
      </c>
      <c r="DD1" s="9" t="s">
        <v>316</v>
      </c>
      <c r="DE1" s="10" t="s">
        <v>317</v>
      </c>
      <c r="DF1" s="10" t="s">
        <v>318</v>
      </c>
      <c r="DG1" s="10" t="s">
        <v>319</v>
      </c>
      <c r="DH1" s="10" t="s">
        <v>320</v>
      </c>
      <c r="DI1" s="10" t="s">
        <v>321</v>
      </c>
      <c r="DJ1" s="11" t="s">
        <v>322</v>
      </c>
      <c r="DK1" s="12" t="s">
        <v>323</v>
      </c>
      <c r="DL1" s="12" t="s">
        <v>324</v>
      </c>
      <c r="DM1" s="12" t="s">
        <v>325</v>
      </c>
      <c r="DN1" s="12" t="s">
        <v>326</v>
      </c>
      <c r="DO1" s="12" t="s">
        <v>327</v>
      </c>
      <c r="DP1" s="12" t="s">
        <v>328</v>
      </c>
      <c r="DQ1" s="12" t="s">
        <v>329</v>
      </c>
      <c r="DR1" s="12" t="s">
        <v>330</v>
      </c>
      <c r="DS1" s="12" t="s">
        <v>36</v>
      </c>
      <c r="DT1" s="11" t="s">
        <v>331</v>
      </c>
      <c r="DU1" s="11" t="s">
        <v>332</v>
      </c>
      <c r="DV1" s="11" t="s">
        <v>333</v>
      </c>
      <c r="DW1" s="11" t="s">
        <v>334</v>
      </c>
      <c r="DX1" s="11" t="s">
        <v>335</v>
      </c>
      <c r="DY1" s="12" t="s">
        <v>336</v>
      </c>
      <c r="DZ1" s="12" t="s">
        <v>337</v>
      </c>
      <c r="EA1" s="11" t="s">
        <v>338</v>
      </c>
      <c r="EB1" s="11" t="s">
        <v>339</v>
      </c>
      <c r="EC1" s="11" t="s">
        <v>340</v>
      </c>
      <c r="ED1" s="11" t="s">
        <v>341</v>
      </c>
      <c r="EE1" s="12" t="s">
        <v>342</v>
      </c>
      <c r="EF1" s="12" t="s">
        <v>343</v>
      </c>
      <c r="EG1" s="12" t="s">
        <v>344</v>
      </c>
      <c r="EH1" s="12" t="s">
        <v>345</v>
      </c>
      <c r="EI1" s="11" t="s">
        <v>346</v>
      </c>
      <c r="EJ1" s="11" t="s">
        <v>347</v>
      </c>
      <c r="EK1" s="11" t="s">
        <v>348</v>
      </c>
      <c r="EL1" s="11" t="s">
        <v>349</v>
      </c>
      <c r="EM1" s="12" t="s">
        <v>350</v>
      </c>
      <c r="EN1" s="12" t="s">
        <v>351</v>
      </c>
      <c r="EO1" s="11" t="s">
        <v>352</v>
      </c>
      <c r="EP1" s="11" t="s">
        <v>227</v>
      </c>
      <c r="EQ1" s="11" t="s">
        <v>353</v>
      </c>
      <c r="ER1" s="11" t="s">
        <v>354</v>
      </c>
      <c r="ES1" s="11" t="s">
        <v>355</v>
      </c>
      <c r="ET1" s="11" t="s">
        <v>356</v>
      </c>
      <c r="EU1" s="11" t="s">
        <v>357</v>
      </c>
      <c r="EV1" s="11" t="s">
        <v>358</v>
      </c>
      <c r="EW1" s="11" t="s">
        <v>359</v>
      </c>
      <c r="EX1" s="12" t="s">
        <v>360</v>
      </c>
      <c r="EY1" s="12" t="s">
        <v>361</v>
      </c>
      <c r="EZ1" s="12" t="s">
        <v>362</v>
      </c>
      <c r="FA1" s="12" t="s">
        <v>363</v>
      </c>
      <c r="FB1" s="12" t="s">
        <v>364</v>
      </c>
      <c r="FC1" s="12" t="s">
        <v>365</v>
      </c>
      <c r="FD1" s="3" t="s">
        <v>211</v>
      </c>
      <c r="FE1" s="3" t="s">
        <v>225</v>
      </c>
      <c r="FF1" s="13" t="s">
        <v>366</v>
      </c>
      <c r="FG1" s="13" t="s">
        <v>367</v>
      </c>
      <c r="FH1" s="13" t="s">
        <v>368</v>
      </c>
      <c r="FI1" s="13" t="s">
        <v>369</v>
      </c>
      <c r="FJ1" s="13" t="s">
        <v>370</v>
      </c>
      <c r="FK1" s="13" t="s">
        <v>371</v>
      </c>
      <c r="FL1" s="13" t="s">
        <v>372</v>
      </c>
      <c r="FM1" s="13" t="s">
        <v>373</v>
      </c>
      <c r="FN1" s="13" t="s">
        <v>374</v>
      </c>
      <c r="FO1" s="13" t="s">
        <v>375</v>
      </c>
      <c r="FP1" s="13" t="s">
        <v>376</v>
      </c>
      <c r="FQ1" s="13" t="s">
        <v>377</v>
      </c>
      <c r="FR1" s="13" t="s">
        <v>378</v>
      </c>
      <c r="FS1" s="13" t="s">
        <v>379</v>
      </c>
      <c r="FT1" s="13" t="s">
        <v>380</v>
      </c>
      <c r="FU1" s="13" t="s">
        <v>381</v>
      </c>
      <c r="FV1" s="13" t="s">
        <v>382</v>
      </c>
      <c r="FW1" s="13" t="s">
        <v>383</v>
      </c>
      <c r="FX1" s="2" t="s">
        <v>384</v>
      </c>
      <c r="FY1" s="2" t="s">
        <v>385</v>
      </c>
      <c r="FZ1" s="2" t="s">
        <v>386</v>
      </c>
      <c r="GA1" s="2" t="s">
        <v>387</v>
      </c>
      <c r="GB1" s="2" t="s">
        <v>388</v>
      </c>
      <c r="GC1" s="2" t="s">
        <v>389</v>
      </c>
      <c r="GD1" s="13" t="s">
        <v>390</v>
      </c>
      <c r="GE1" s="13" t="s">
        <v>391</v>
      </c>
      <c r="GF1" s="13" t="s">
        <v>392</v>
      </c>
      <c r="GG1" s="14" t="s">
        <v>393</v>
      </c>
      <c r="GH1" s="14" t="s">
        <v>394</v>
      </c>
      <c r="GI1" s="15" t="s">
        <v>226</v>
      </c>
      <c r="GJ1" s="15" t="s">
        <v>395</v>
      </c>
      <c r="GK1" s="15" t="s">
        <v>396</v>
      </c>
    </row>
    <row r="2" spans="1:193" s="17" customFormat="1" outlineLevel="1">
      <c r="A2" s="16"/>
      <c r="B2" s="16"/>
      <c r="D2" s="17" t="s">
        <v>67</v>
      </c>
      <c r="H2" s="17">
        <f>※こちらにご記入ください!D9</f>
        <v>0</v>
      </c>
      <c r="I2" s="17">
        <f>※こちらにご記入ください!D10</f>
        <v>0</v>
      </c>
      <c r="J2" s="17">
        <f>※こちらにご記入ください!E10</f>
        <v>0</v>
      </c>
      <c r="K2" s="146">
        <f>※こちらにご記入ください!D12</f>
        <v>0</v>
      </c>
      <c r="L2" s="146">
        <f>※こちらにご記入ください!D13</f>
        <v>0</v>
      </c>
      <c r="M2" s="17">
        <f>※こちらにご記入ください!D14</f>
        <v>0</v>
      </c>
      <c r="N2" s="17">
        <f>※こちらにご記入ください!D18</f>
        <v>0</v>
      </c>
      <c r="O2" s="17">
        <f>※こちらにご記入ください!D25</f>
        <v>0</v>
      </c>
      <c r="P2" s="17">
        <f>※こちらにご記入ください!D26</f>
        <v>0</v>
      </c>
      <c r="Q2" s="17">
        <f>※こちらにご記入ください!D27</f>
        <v>0</v>
      </c>
      <c r="R2" s="17" t="str">
        <f>※こちらにご記入ください!D36&amp;"  "&amp;※こちらにご記入ください!E36</f>
        <v xml:space="preserve">  </v>
      </c>
      <c r="S2" s="17">
        <f>※こちらにご記入ください!D37</f>
        <v>0</v>
      </c>
      <c r="T2" s="17">
        <f>※こちらにご記入ください!D39</f>
        <v>0</v>
      </c>
      <c r="U2" s="17">
        <f>※こちらにご記入ください!D40</f>
        <v>0</v>
      </c>
      <c r="V2" s="17">
        <f>※こちらにご記入ください!D57</f>
        <v>0</v>
      </c>
      <c r="W2" s="17">
        <f>※こちらにご記入ください!D58</f>
        <v>0</v>
      </c>
      <c r="X2" s="17">
        <f>※こちらにご記入ください!D59</f>
        <v>0</v>
      </c>
      <c r="Y2" s="17" t="str">
        <f>※こちらにご記入ください!D60</f>
        <v>　</v>
      </c>
      <c r="Z2" s="17">
        <f>※こちらにご記入ください!D61</f>
        <v>0</v>
      </c>
      <c r="AA2" s="17">
        <f>※こちらにご記入ください!D62</f>
        <v>0</v>
      </c>
      <c r="AB2" s="17">
        <f>※こちらにご記入ください!D53</f>
        <v>0</v>
      </c>
      <c r="AC2" s="17">
        <f>※こちらにご記入ください!E53</f>
        <v>0</v>
      </c>
      <c r="AD2" s="17">
        <f>※こちらにご記入ください!D69</f>
        <v>0</v>
      </c>
      <c r="AE2" s="17">
        <f>※こちらにご記入ください!D70</f>
        <v>0</v>
      </c>
      <c r="AF2" s="17">
        <f>※こちらにご記入ください!D71</f>
        <v>0</v>
      </c>
      <c r="AG2" s="17">
        <f>※こちらにご記入ください!D72</f>
        <v>0</v>
      </c>
      <c r="AH2" s="17">
        <f>※こちらにご記入ください!D75</f>
        <v>0</v>
      </c>
      <c r="AI2" s="17">
        <f>※こちらにご記入ください!D55</f>
        <v>0</v>
      </c>
      <c r="AJ2" s="17">
        <f>※こちらにご記入ください!D56</f>
        <v>0</v>
      </c>
      <c r="AK2" s="17">
        <f>※こちらにご記入ください!D29</f>
        <v>0</v>
      </c>
      <c r="AL2" s="17" t="str">
        <f>※こちらにご記入ください!D76</f>
        <v>　</v>
      </c>
      <c r="AM2" s="17">
        <f>※こちらにご記入ください!E76</f>
        <v>0</v>
      </c>
      <c r="AN2" s="17">
        <f>※こちらにご記入ください!D31</f>
        <v>0</v>
      </c>
      <c r="AO2" s="17">
        <f>※こちらにご記入ください!D32</f>
        <v>0</v>
      </c>
      <c r="AP2" s="17">
        <f>※こちらにご記入ください!D33</f>
        <v>0</v>
      </c>
      <c r="AQ2" s="17">
        <f>※こちらにご記入ください!D44</f>
        <v>0</v>
      </c>
      <c r="AR2" s="17" t="e">
        <f>TEXT(SMALL(※こちらにご記入ください!D50:H50,COUNTIF(※こちらにご記入ください!D50:H50,0)+1),"#,##0")&amp;"円～"&amp;TEXT(MAX(※こちらにご記入ください!D50:H50),"#,##0")&amp;"円"</f>
        <v>#NUM!</v>
      </c>
      <c r="AS2" s="17" t="str">
        <f>※こちらにご記入ください!D52</f>
        <v>　</v>
      </c>
      <c r="AT2" s="17">
        <f>※こちらにご記入ください!E52</f>
        <v>0</v>
      </c>
      <c r="AU2" s="17" t="str">
        <f>※こちらにご記入ください!D51</f>
        <v>　</v>
      </c>
      <c r="AV2" s="17">
        <f>※こちらにご記入ください!E51</f>
        <v>0</v>
      </c>
      <c r="AW2" s="17">
        <f>※こちらにご記入ください!D54</f>
        <v>0</v>
      </c>
      <c r="AX2" s="17">
        <f>※こちらにご記入ください!E54</f>
        <v>0</v>
      </c>
      <c r="AY2" s="17">
        <f>※こちらにご記入ください!D20</f>
        <v>0</v>
      </c>
      <c r="AZ2" s="17">
        <f>※こちらにご記入ください!D78</f>
        <v>0</v>
      </c>
      <c r="BA2" s="17">
        <f>※こちらにご記入ください!D79</f>
        <v>0</v>
      </c>
      <c r="BB2" s="17">
        <f>※こちらにご記入ください!D130</f>
        <v>0</v>
      </c>
      <c r="BC2" s="17">
        <f>※こちらにご記入ください!D138</f>
        <v>0</v>
      </c>
      <c r="BD2" s="17">
        <f>※こちらにご記入ください!D96</f>
        <v>0</v>
      </c>
      <c r="BE2" s="17">
        <f>※こちらにご記入ください!D97</f>
        <v>0</v>
      </c>
      <c r="BF2" s="17">
        <f>※こちらにご記入ください!D98</f>
        <v>0</v>
      </c>
      <c r="BG2" s="17">
        <f>※こちらにご記入ください!D99</f>
        <v>0</v>
      </c>
      <c r="BH2" s="17">
        <f>※こちらにご記入ください!D63</f>
        <v>0</v>
      </c>
      <c r="BI2" s="17">
        <f>※こちらにご記入ください!D64</f>
        <v>0</v>
      </c>
      <c r="BJ2" s="17">
        <f>※こちらにご記入ください!D65</f>
        <v>0</v>
      </c>
      <c r="BK2" s="17">
        <f>※こちらにご記入ください!D66</f>
        <v>0</v>
      </c>
      <c r="BL2" s="17">
        <f>※こちらにご記入ください!D67</f>
        <v>0</v>
      </c>
      <c r="BM2" s="17">
        <f>※こちらにご記入ください!D68</f>
        <v>0</v>
      </c>
      <c r="BN2" s="17">
        <f>※こちらにご記入ください!D15</f>
        <v>0</v>
      </c>
      <c r="BO2" s="17">
        <f>※こちらにご記入ください!E15</f>
        <v>0</v>
      </c>
      <c r="BP2" s="17" t="str">
        <f>※こちらにご記入ください!D16</f>
        <v>　</v>
      </c>
      <c r="BQ2" s="17">
        <f>※こちらにご記入ください!D17</f>
        <v>0</v>
      </c>
      <c r="BR2" s="17">
        <f>※こちらにご記入ください!E17</f>
        <v>0</v>
      </c>
      <c r="BS2" s="17">
        <f>※こちらにご記入ください!D22</f>
        <v>0</v>
      </c>
      <c r="BT2" s="17">
        <f>※こちらにご記入ください!D143</f>
        <v>0</v>
      </c>
      <c r="BU2" s="17" t="str">
        <f>※こちらにご記入ください!D144</f>
        <v/>
      </c>
      <c r="BV2" s="17" t="s">
        <v>651</v>
      </c>
      <c r="BW2" s="147" t="str">
        <f>IF(※こちらにご記入ください!D34="名古屋市外",※こちらにご記入ください!D145,※こちらにご記入ください!D35&amp;※こちらにご記入ください!E35)</f>
        <v>区</v>
      </c>
      <c r="BX2" s="17">
        <f>※こちらにご記入ください!D77</f>
        <v>0</v>
      </c>
      <c r="BY2" s="17">
        <f>※こちらにご記入ください!D146</f>
        <v>0</v>
      </c>
      <c r="BZ2" s="17">
        <f>※こちらにご記入ください!D147</f>
        <v>0</v>
      </c>
      <c r="CB2" s="17" t="str">
        <f>IFERROR(HLOOKUP(CB1,※こちらにご記入ください!$D$43:$H$50,3,FALSE),"")</f>
        <v/>
      </c>
      <c r="CC2" s="17" t="str">
        <f>IFERROR(HLOOKUP(CC1,※こちらにご記入ください!$D$43:$H$50,3,FALSE),"")</f>
        <v/>
      </c>
      <c r="CD2" s="17" t="str">
        <f>IFERROR(HLOOKUP(CD1,※こちらにご記入ください!$D$43:$H$50,3,FALSE),"")</f>
        <v/>
      </c>
      <c r="CE2" s="17" t="str">
        <f>IFERROR(HLOOKUP(CE1,※こちらにご記入ください!$D$43:$H$50,3,FALSE),"")</f>
        <v/>
      </c>
      <c r="CF2" s="17" t="str">
        <f>IFERROR(HLOOKUP(CF1,※こちらにご記入ください!$D$43:$H$50,3,FALSE),"")</f>
        <v/>
      </c>
      <c r="CG2" s="17">
        <f>※こちらにご記入ください!C46</f>
        <v>0</v>
      </c>
      <c r="CH2" s="17" t="str">
        <f>IFERROR(HLOOKUP(CB1,※こちらにご記入ください!$D$43:$H$50,4,FALSE),"")</f>
        <v/>
      </c>
      <c r="CI2" s="17" t="str">
        <f>IFERROR(HLOOKUP(CC1,※こちらにご記入ください!$D$43:$H$50,4,FALSE),"")</f>
        <v/>
      </c>
      <c r="CJ2" s="17" t="str">
        <f>IFERROR(HLOOKUP(CD1,※こちらにご記入ください!$D$43:$H$50,4,FALSE),"")</f>
        <v/>
      </c>
      <c r="CK2" s="17" t="str">
        <f>IFERROR(HLOOKUP(CE1,※こちらにご記入ください!$D$43:$H$50,4,FALSE),"")</f>
        <v/>
      </c>
      <c r="CL2" s="17" t="str">
        <f>IFERROR(HLOOKUP(CF1,※こちらにご記入ください!$D$43:$H$50,4,FALSE),"")</f>
        <v/>
      </c>
      <c r="CM2" s="17">
        <f>※こちらにご記入ください!C47</f>
        <v>0</v>
      </c>
      <c r="CN2" s="17" t="str">
        <f>IFERROR(HLOOKUP(CB1,※こちらにご記入ください!$D$43:$H$50,5,FALSE),"")</f>
        <v/>
      </c>
      <c r="CO2" s="17" t="str">
        <f>IFERROR(HLOOKUP(CC1,※こちらにご記入ください!$D$43:$H$50,5,FALSE),"")</f>
        <v/>
      </c>
      <c r="CP2" s="17" t="str">
        <f>IFERROR(HLOOKUP(CD1,※こちらにご記入ください!$D$43:$H$50,5,FALSE),"")</f>
        <v/>
      </c>
      <c r="CQ2" s="17" t="str">
        <f>IFERROR(HLOOKUP(CE1,※こちらにご記入ください!$D$43:$H$50,5,FALSE),"")</f>
        <v/>
      </c>
      <c r="CR2" s="17" t="str">
        <f>IFERROR(HLOOKUP(CF1,※こちらにご記入ください!$D$43:$H$50,5,FALSE),"")</f>
        <v/>
      </c>
      <c r="CS2" s="17">
        <f>※こちらにご記入ください!C48</f>
        <v>0</v>
      </c>
      <c r="CT2" s="17" t="str">
        <f>IFERROR(HLOOKUP(CB1,※こちらにご記入ください!$D$43:$H$50,6,FALSE),"")</f>
        <v/>
      </c>
      <c r="CU2" s="17" t="str">
        <f>IFERROR(HLOOKUP(CC1,※こちらにご記入ください!$D$43:$H$50,6,FALSE),"")</f>
        <v/>
      </c>
      <c r="CV2" s="17" t="str">
        <f>IFERROR(HLOOKUP(CD1,※こちらにご記入ください!$D$43:$H$50,6,FALSE),"")</f>
        <v/>
      </c>
      <c r="CW2" s="17" t="str">
        <f>IFERROR(HLOOKUP(CE1,※こちらにご記入ください!$D$43:$H$50,6,FALSE),"")</f>
        <v/>
      </c>
      <c r="CX2" s="17" t="str">
        <f>IFERROR(HLOOKUP(CF1,※こちらにご記入ください!$D$43:$H$50,6,FALSE),"")</f>
        <v/>
      </c>
      <c r="CY2" s="17">
        <f>※こちらにご記入ください!C49</f>
        <v>0</v>
      </c>
      <c r="CZ2" s="17" t="str">
        <f>IFERROR(HLOOKUP(CB1,※こちらにご記入ください!$D$43:$H$50,7,FALSE),"")</f>
        <v/>
      </c>
      <c r="DA2" s="17" t="str">
        <f>IFERROR(HLOOKUP(CC1,※こちらにご記入ください!$D$43:$H$50,7,FALSE),"")</f>
        <v/>
      </c>
      <c r="DB2" s="17" t="str">
        <f>IFERROR(HLOOKUP(CD1,※こちらにご記入ください!$D$43:$H$50,7,FALSE),"")</f>
        <v/>
      </c>
      <c r="DC2" s="17" t="str">
        <f>IFERROR(HLOOKUP(CE1,※こちらにご記入ください!$D$43:$H$50,7,FALSE),"")</f>
        <v/>
      </c>
      <c r="DD2" s="17" t="str">
        <f>IFERROR(HLOOKUP(CF1,※こちらにご記入ください!$D$43:$H$50,7,FALSE),"")</f>
        <v/>
      </c>
      <c r="DE2" s="17" t="str">
        <f>IFERROR(HLOOKUP(CB1,※こちらにご記入ください!$D$43:$H$50,8,FALSE),"")</f>
        <v/>
      </c>
      <c r="DF2" s="17" t="str">
        <f>IFERROR(HLOOKUP(CC1,※こちらにご記入ください!$D$43:$H$50,8,FALSE),"")</f>
        <v/>
      </c>
      <c r="DG2" s="17" t="str">
        <f>IFERROR(HLOOKUP(CD1,※こちらにご記入ください!$D$43:$H$50,8,FALSE),"")</f>
        <v/>
      </c>
      <c r="DH2" s="17" t="str">
        <f>IFERROR(HLOOKUP(CE1,※こちらにご記入ください!$D$43:$H$50,8,FALSE),"")</f>
        <v/>
      </c>
      <c r="DI2" s="17" t="str">
        <f>IFERROR(HLOOKUP(CF1,※こちらにご記入ください!$D$43:$H$50,8,FALSE),"")</f>
        <v/>
      </c>
      <c r="DJ2" s="17">
        <f>※こちらにご記入ください!D80</f>
        <v>0</v>
      </c>
      <c r="DK2" s="17">
        <f>※こちらにご記入ください!D81</f>
        <v>0</v>
      </c>
      <c r="DL2" s="17">
        <f>※こちらにご記入ください!D82</f>
        <v>0</v>
      </c>
      <c r="DM2" s="17">
        <f>※こちらにご記入ください!D83</f>
        <v>0</v>
      </c>
      <c r="DN2" s="17">
        <f>※こちらにご記入ください!D84</f>
        <v>0</v>
      </c>
      <c r="DO2" s="17">
        <f>※こちらにご記入ください!D85</f>
        <v>0</v>
      </c>
      <c r="DP2" s="17">
        <f>※こちらにご記入ください!D86</f>
        <v>0</v>
      </c>
      <c r="DQ2" s="17">
        <f>※こちらにご記入ください!D87</f>
        <v>0</v>
      </c>
      <c r="DR2" s="17">
        <f>※こちらにご記入ください!D88</f>
        <v>0</v>
      </c>
      <c r="DS2" s="17">
        <f>※こちらにご記入ください!D89</f>
        <v>0</v>
      </c>
      <c r="DT2" s="17">
        <f>※こちらにご記入ください!D90</f>
        <v>0</v>
      </c>
      <c r="DU2" s="17">
        <f>※こちらにご記入ください!D91</f>
        <v>0</v>
      </c>
      <c r="DV2" s="17">
        <f>※こちらにご記入ください!D92</f>
        <v>0</v>
      </c>
      <c r="DW2" s="17">
        <f>※こちらにご記入ください!D93</f>
        <v>0</v>
      </c>
      <c r="DX2" s="17">
        <f>※こちらにご記入ください!D94</f>
        <v>0</v>
      </c>
      <c r="DY2" s="17" t="str">
        <f>※こちらにご記入ください!D95</f>
        <v xml:space="preserve">　 </v>
      </c>
      <c r="DZ2" s="17">
        <f>※こちらにご記入ください!F95</f>
        <v>0</v>
      </c>
      <c r="EA2" s="17">
        <f>※こちらにご記入ください!D104</f>
        <v>0</v>
      </c>
      <c r="EB2" s="17">
        <f>※こちらにご記入ください!D105</f>
        <v>0</v>
      </c>
      <c r="EC2" s="17">
        <f>※こちらにご記入ください!D106</f>
        <v>0</v>
      </c>
      <c r="ED2" s="17">
        <f>※こちらにご記入ください!D107</f>
        <v>0</v>
      </c>
      <c r="EE2" s="17">
        <f>※こちらにご記入ください!E104</f>
        <v>0</v>
      </c>
      <c r="EF2" s="17">
        <f>※こちらにご記入ください!E105</f>
        <v>0</v>
      </c>
      <c r="EG2" s="17">
        <f>※こちらにご記入ください!E106</f>
        <v>0</v>
      </c>
      <c r="EH2" s="17">
        <f>※こちらにご記入ください!E107</f>
        <v>0</v>
      </c>
      <c r="EI2" s="17">
        <f>※こちらにご記入ください!F104</f>
        <v>0</v>
      </c>
      <c r="EJ2" s="17">
        <f>※こちらにご記入ください!F105</f>
        <v>0</v>
      </c>
      <c r="EK2" s="17">
        <f>※こちらにご記入ください!F106</f>
        <v>0</v>
      </c>
      <c r="EL2" s="17">
        <f>※こちらにご記入ください!F107</f>
        <v>0</v>
      </c>
      <c r="EM2" s="17">
        <f>※こちらにご記入ください!H104</f>
        <v>0</v>
      </c>
      <c r="EN2" s="17">
        <f>※こちらにご記入ください!H106</f>
        <v>0</v>
      </c>
      <c r="EO2" s="17">
        <f>※こちらにご記入ください!E113</f>
        <v>0</v>
      </c>
      <c r="EP2" s="17">
        <f>※こちらにご記入ください!F113</f>
        <v>0</v>
      </c>
      <c r="EQ2" s="17">
        <f>※こちらにご記入ください!E114</f>
        <v>0</v>
      </c>
      <c r="ER2" s="17">
        <f>※こちらにご記入ください!F114</f>
        <v>0</v>
      </c>
      <c r="ES2" s="17">
        <f>※こちらにご記入ください!E115</f>
        <v>0</v>
      </c>
      <c r="ET2" s="17" t="str">
        <f>※こちらにご記入ください!E116</f>
        <v>　</v>
      </c>
      <c r="EU2" s="17">
        <f>※こちらにご記入ください!F116</f>
        <v>0</v>
      </c>
      <c r="EV2" s="17">
        <f>※こちらにご記入ください!E117</f>
        <v>0</v>
      </c>
      <c r="EW2" s="17">
        <f>※こちらにご記入ください!F117</f>
        <v>0</v>
      </c>
      <c r="EX2" s="17">
        <f>※こちらにご記入ください!E120</f>
        <v>0</v>
      </c>
      <c r="EY2" s="17">
        <f>※こちらにご記入ください!E121</f>
        <v>0</v>
      </c>
      <c r="EZ2" s="17">
        <f>※こちらにご記入ください!E122</f>
        <v>0</v>
      </c>
      <c r="FA2" s="17">
        <f>※こちらにご記入ください!E123</f>
        <v>0</v>
      </c>
      <c r="FB2" s="17">
        <f>※こちらにご記入ください!E124</f>
        <v>0</v>
      </c>
      <c r="FC2" s="17">
        <f>※こちらにご記入ください!E125</f>
        <v>0</v>
      </c>
      <c r="FD2" s="17">
        <f>※こちらにご記入ください!D30</f>
        <v>0</v>
      </c>
      <c r="FE2" s="17">
        <f>※こちらにご記入ください!D11</f>
        <v>0</v>
      </c>
      <c r="FP2" s="17" t="b">
        <v>1</v>
      </c>
      <c r="FQ2" s="147" t="str">
        <f>LEFT(BS2,1)</f>
        <v>0</v>
      </c>
      <c r="FR2" s="147" t="e">
        <f>RIGHT(BS2,LEN(BS2)-(FIND("－",BS2)+0))</f>
        <v>#VALUE!</v>
      </c>
      <c r="FS2" s="147" t="e">
        <f>LEFT(O2,FIND("　",O2)-1)</f>
        <v>#VALUE!</v>
      </c>
      <c r="FT2" s="147" t="e">
        <f>RIGHT(O2,LEN(O2)-(FIND("　",O2)+0))</f>
        <v>#VALUE!</v>
      </c>
      <c r="FU2" s="17">
        <f>※こちらにご記入ください!D148</f>
        <v>0</v>
      </c>
      <c r="FV2" s="17">
        <f>※こちらにご記入ください!D149</f>
        <v>0</v>
      </c>
      <c r="FW2" s="17">
        <f>※こちらにご記入ください!D150</f>
        <v>0</v>
      </c>
      <c r="FX2" s="17">
        <f>※こちらにご記入ください!D151</f>
        <v>0</v>
      </c>
      <c r="FY2" s="17">
        <f>※こちらにご記入ください!D152</f>
        <v>0</v>
      </c>
      <c r="FZ2" s="17">
        <f>※こちらにご記入ください!D153</f>
        <v>0</v>
      </c>
      <c r="GA2" s="17">
        <f>※こちらにご記入ください!D154</f>
        <v>0</v>
      </c>
      <c r="GB2" s="17">
        <f>※こちらにご記入ください!D155</f>
        <v>0</v>
      </c>
      <c r="GC2" s="17">
        <f>※こちらにご記入ください!D156</f>
        <v>0</v>
      </c>
      <c r="GD2" s="17">
        <f>※こちらにご記入ください!D157</f>
        <v>0</v>
      </c>
      <c r="GE2" s="17">
        <f>※こちらにご記入ください!D158</f>
        <v>0</v>
      </c>
      <c r="GF2" s="17">
        <f>※こちらにご記入ください!D159</f>
        <v>0</v>
      </c>
      <c r="GH2" s="17" t="str">
        <f>※こちらにご記入ください!D137</f>
        <v>　</v>
      </c>
      <c r="GI2" s="17">
        <f>※こちらにご記入ください!D38</f>
        <v>0</v>
      </c>
      <c r="GJ2" s="17">
        <f>※こちらにご記入ください!E38</f>
        <v>0</v>
      </c>
    </row>
    <row r="3" spans="1:193" ht="21" customHeight="1">
      <c r="A3" s="1" t="str">
        <f t="shared" ref="A3:AF3" si="0">IF(A2=0,"",A2)</f>
        <v/>
      </c>
      <c r="B3" s="1" t="str">
        <f t="shared" si="0"/>
        <v/>
      </c>
      <c r="C3" s="1" t="str">
        <f t="shared" si="0"/>
        <v/>
      </c>
      <c r="D3" s="1" t="str">
        <f t="shared" si="0"/>
        <v>○</v>
      </c>
      <c r="E3" s="1" t="str">
        <f t="shared" si="0"/>
        <v/>
      </c>
      <c r="F3" s="1" t="str">
        <f t="shared" si="0"/>
        <v/>
      </c>
      <c r="G3" s="1" t="str">
        <f t="shared" si="0"/>
        <v/>
      </c>
      <c r="H3" s="1" t="str">
        <f t="shared" si="0"/>
        <v/>
      </c>
      <c r="I3" s="1" t="str">
        <f t="shared" si="0"/>
        <v/>
      </c>
      <c r="J3" s="1" t="str">
        <f t="shared" si="0"/>
        <v/>
      </c>
      <c r="K3" s="1" t="str">
        <f t="shared" si="0"/>
        <v/>
      </c>
      <c r="L3" s="1" t="str">
        <f t="shared" si="0"/>
        <v/>
      </c>
      <c r="M3" s="1" t="str">
        <f t="shared" si="0"/>
        <v/>
      </c>
      <c r="N3" s="1" t="str">
        <f t="shared" si="0"/>
        <v/>
      </c>
      <c r="O3" s="1" t="str">
        <f t="shared" si="0"/>
        <v/>
      </c>
      <c r="P3" s="1" t="str">
        <f t="shared" si="0"/>
        <v/>
      </c>
      <c r="Q3" s="1" t="str">
        <f t="shared" si="0"/>
        <v/>
      </c>
      <c r="R3" s="1" t="str">
        <f t="shared" si="0"/>
        <v xml:space="preserve">  </v>
      </c>
      <c r="S3" s="1" t="str">
        <f t="shared" si="0"/>
        <v/>
      </c>
      <c r="T3" s="1" t="str">
        <f t="shared" si="0"/>
        <v/>
      </c>
      <c r="U3" s="1" t="str">
        <f t="shared" si="0"/>
        <v/>
      </c>
      <c r="V3" s="1" t="str">
        <f t="shared" si="0"/>
        <v/>
      </c>
      <c r="W3" s="1" t="str">
        <f t="shared" si="0"/>
        <v/>
      </c>
      <c r="X3" s="1" t="str">
        <f t="shared" si="0"/>
        <v/>
      </c>
      <c r="Y3" s="1" t="str">
        <f t="shared" si="0"/>
        <v>　</v>
      </c>
      <c r="Z3" s="1" t="str">
        <f t="shared" si="0"/>
        <v/>
      </c>
      <c r="AA3" s="1" t="str">
        <f t="shared" si="0"/>
        <v/>
      </c>
      <c r="AB3" s="1" t="str">
        <f t="shared" si="0"/>
        <v/>
      </c>
      <c r="AC3" s="1" t="str">
        <f t="shared" si="0"/>
        <v/>
      </c>
      <c r="AD3" s="1" t="str">
        <f t="shared" si="0"/>
        <v/>
      </c>
      <c r="AE3" s="1" t="str">
        <f t="shared" si="0"/>
        <v/>
      </c>
      <c r="AF3" s="1" t="str">
        <f t="shared" si="0"/>
        <v/>
      </c>
      <c r="AG3" s="1" t="str">
        <f t="shared" ref="AG3:BL3" si="1">IF(AG2=0,"",AG2)</f>
        <v/>
      </c>
      <c r="AH3" s="1" t="str">
        <f t="shared" si="1"/>
        <v/>
      </c>
      <c r="AI3" s="1" t="str">
        <f t="shared" si="1"/>
        <v/>
      </c>
      <c r="AJ3" s="1" t="str">
        <f t="shared" si="1"/>
        <v/>
      </c>
      <c r="AK3" s="1" t="str">
        <f t="shared" si="1"/>
        <v/>
      </c>
      <c r="AL3" s="1" t="str">
        <f t="shared" si="1"/>
        <v>　</v>
      </c>
      <c r="AM3" s="1" t="str">
        <f t="shared" si="1"/>
        <v/>
      </c>
      <c r="AN3" s="1" t="str">
        <f t="shared" si="1"/>
        <v/>
      </c>
      <c r="AO3" s="1" t="str">
        <f t="shared" si="1"/>
        <v/>
      </c>
      <c r="AP3" s="1" t="str">
        <f t="shared" si="1"/>
        <v/>
      </c>
      <c r="AQ3" s="1" t="str">
        <f t="shared" si="1"/>
        <v/>
      </c>
      <c r="AR3" s="1" t="e">
        <f>IF(AR2=0,"",AR2)</f>
        <v>#NUM!</v>
      </c>
      <c r="AS3" s="1" t="str">
        <f t="shared" si="1"/>
        <v>　</v>
      </c>
      <c r="AT3" s="1" t="str">
        <f t="shared" si="1"/>
        <v/>
      </c>
      <c r="AU3" s="1" t="str">
        <f t="shared" si="1"/>
        <v>　</v>
      </c>
      <c r="AV3" s="1" t="str">
        <f t="shared" si="1"/>
        <v/>
      </c>
      <c r="AW3" s="1" t="str">
        <f t="shared" si="1"/>
        <v/>
      </c>
      <c r="AX3" s="1" t="str">
        <f t="shared" si="1"/>
        <v/>
      </c>
      <c r="AY3" s="1" t="str">
        <f t="shared" si="1"/>
        <v/>
      </c>
      <c r="AZ3" s="1" t="str">
        <f t="shared" si="1"/>
        <v/>
      </c>
      <c r="BA3" s="1" t="str">
        <f t="shared" si="1"/>
        <v/>
      </c>
      <c r="BB3" s="1" t="str">
        <f t="shared" si="1"/>
        <v/>
      </c>
      <c r="BC3" s="1" t="str">
        <f t="shared" si="1"/>
        <v/>
      </c>
      <c r="BD3" s="1" t="str">
        <f t="shared" si="1"/>
        <v/>
      </c>
      <c r="BE3" s="1" t="str">
        <f t="shared" si="1"/>
        <v/>
      </c>
      <c r="BF3" s="1" t="str">
        <f t="shared" si="1"/>
        <v/>
      </c>
      <c r="BG3" s="1" t="str">
        <f t="shared" si="1"/>
        <v/>
      </c>
      <c r="BH3" s="1" t="str">
        <f t="shared" si="1"/>
        <v/>
      </c>
      <c r="BI3" s="1" t="str">
        <f t="shared" si="1"/>
        <v/>
      </c>
      <c r="BJ3" s="1" t="str">
        <f t="shared" si="1"/>
        <v/>
      </c>
      <c r="BK3" s="1" t="str">
        <f t="shared" si="1"/>
        <v/>
      </c>
      <c r="BL3" s="1" t="str">
        <f t="shared" si="1"/>
        <v/>
      </c>
      <c r="BM3" s="1" t="str">
        <f t="shared" ref="BM3:CR3" si="2">IF(BM2=0,"",BM2)</f>
        <v/>
      </c>
      <c r="BN3" s="1" t="str">
        <f t="shared" si="2"/>
        <v/>
      </c>
      <c r="BO3" s="1" t="str">
        <f t="shared" si="2"/>
        <v/>
      </c>
      <c r="BP3" s="1" t="str">
        <f t="shared" si="2"/>
        <v>　</v>
      </c>
      <c r="BQ3" s="1" t="str">
        <f t="shared" si="2"/>
        <v/>
      </c>
      <c r="BR3" s="1" t="str">
        <f t="shared" si="2"/>
        <v/>
      </c>
      <c r="BS3" s="1" t="str">
        <f t="shared" si="2"/>
        <v/>
      </c>
      <c r="BT3" s="1" t="str">
        <f t="shared" si="2"/>
        <v/>
      </c>
      <c r="BU3" s="1" t="str">
        <f t="shared" si="2"/>
        <v/>
      </c>
      <c r="BV3" s="1" t="str">
        <f t="shared" si="2"/>
        <v>求人中</v>
      </c>
      <c r="BW3" s="1" t="str">
        <f t="shared" si="2"/>
        <v>区</v>
      </c>
      <c r="BX3" s="1" t="str">
        <f t="shared" si="2"/>
        <v/>
      </c>
      <c r="BY3" s="1" t="str">
        <f t="shared" si="2"/>
        <v/>
      </c>
      <c r="BZ3" s="1" t="str">
        <f t="shared" si="2"/>
        <v/>
      </c>
      <c r="CA3" s="1" t="str">
        <f t="shared" si="2"/>
        <v/>
      </c>
      <c r="CB3" s="1" t="str">
        <f t="shared" si="2"/>
        <v/>
      </c>
      <c r="CC3" s="1" t="str">
        <f t="shared" si="2"/>
        <v/>
      </c>
      <c r="CD3" s="1" t="str">
        <f t="shared" si="2"/>
        <v/>
      </c>
      <c r="CE3" s="1" t="str">
        <f t="shared" si="2"/>
        <v/>
      </c>
      <c r="CF3" s="1" t="str">
        <f t="shared" si="2"/>
        <v/>
      </c>
      <c r="CG3" s="1" t="str">
        <f t="shared" si="2"/>
        <v/>
      </c>
      <c r="CH3" s="1" t="str">
        <f t="shared" si="2"/>
        <v/>
      </c>
      <c r="CI3" s="1" t="str">
        <f t="shared" si="2"/>
        <v/>
      </c>
      <c r="CJ3" s="1" t="str">
        <f t="shared" si="2"/>
        <v/>
      </c>
      <c r="CK3" s="1" t="str">
        <f t="shared" si="2"/>
        <v/>
      </c>
      <c r="CL3" s="1" t="str">
        <f t="shared" si="2"/>
        <v/>
      </c>
      <c r="CM3" s="1" t="str">
        <f t="shared" si="2"/>
        <v/>
      </c>
      <c r="CN3" s="1" t="str">
        <f t="shared" si="2"/>
        <v/>
      </c>
      <c r="CO3" s="1" t="str">
        <f t="shared" si="2"/>
        <v/>
      </c>
      <c r="CP3" s="1" t="str">
        <f t="shared" si="2"/>
        <v/>
      </c>
      <c r="CQ3" s="1" t="str">
        <f t="shared" si="2"/>
        <v/>
      </c>
      <c r="CR3" s="1" t="str">
        <f t="shared" si="2"/>
        <v/>
      </c>
      <c r="CS3" s="1" t="str">
        <f t="shared" ref="CS3:DX3" si="3">IF(CS2=0,"",CS2)</f>
        <v/>
      </c>
      <c r="CT3" s="1" t="str">
        <f t="shared" si="3"/>
        <v/>
      </c>
      <c r="CU3" s="1" t="str">
        <f t="shared" si="3"/>
        <v/>
      </c>
      <c r="CV3" s="1" t="str">
        <f t="shared" si="3"/>
        <v/>
      </c>
      <c r="CW3" s="1" t="str">
        <f t="shared" si="3"/>
        <v/>
      </c>
      <c r="CX3" s="1" t="str">
        <f t="shared" si="3"/>
        <v/>
      </c>
      <c r="CY3" s="1" t="str">
        <f t="shared" si="3"/>
        <v/>
      </c>
      <c r="CZ3" s="1" t="str">
        <f t="shared" si="3"/>
        <v/>
      </c>
      <c r="DA3" s="1" t="str">
        <f t="shared" si="3"/>
        <v/>
      </c>
      <c r="DB3" s="1" t="str">
        <f t="shared" si="3"/>
        <v/>
      </c>
      <c r="DC3" s="1" t="str">
        <f t="shared" si="3"/>
        <v/>
      </c>
      <c r="DD3" s="1" t="str">
        <f t="shared" si="3"/>
        <v/>
      </c>
      <c r="DE3" s="1" t="str">
        <f t="shared" si="3"/>
        <v/>
      </c>
      <c r="DF3" s="1" t="str">
        <f t="shared" si="3"/>
        <v/>
      </c>
      <c r="DG3" s="1" t="str">
        <f t="shared" si="3"/>
        <v/>
      </c>
      <c r="DH3" s="1" t="str">
        <f t="shared" si="3"/>
        <v/>
      </c>
      <c r="DI3" s="1" t="str">
        <f t="shared" si="3"/>
        <v/>
      </c>
      <c r="DJ3" s="1" t="str">
        <f t="shared" si="3"/>
        <v/>
      </c>
      <c r="DK3" s="1" t="str">
        <f t="shared" si="3"/>
        <v/>
      </c>
      <c r="DL3" s="1" t="str">
        <f t="shared" si="3"/>
        <v/>
      </c>
      <c r="DM3" s="1" t="str">
        <f t="shared" si="3"/>
        <v/>
      </c>
      <c r="DN3" s="1" t="str">
        <f t="shared" si="3"/>
        <v/>
      </c>
      <c r="DO3" s="1" t="str">
        <f t="shared" si="3"/>
        <v/>
      </c>
      <c r="DP3" s="1" t="str">
        <f t="shared" si="3"/>
        <v/>
      </c>
      <c r="DQ3" s="1" t="str">
        <f t="shared" si="3"/>
        <v/>
      </c>
      <c r="DR3" s="1" t="str">
        <f t="shared" si="3"/>
        <v/>
      </c>
      <c r="DS3" s="1" t="str">
        <f t="shared" si="3"/>
        <v/>
      </c>
      <c r="DT3" s="1" t="str">
        <f t="shared" si="3"/>
        <v/>
      </c>
      <c r="DU3" s="1" t="str">
        <f t="shared" si="3"/>
        <v/>
      </c>
      <c r="DV3" s="1" t="str">
        <f t="shared" si="3"/>
        <v/>
      </c>
      <c r="DW3" s="1" t="str">
        <f t="shared" si="3"/>
        <v/>
      </c>
      <c r="DX3" s="1" t="str">
        <f t="shared" si="3"/>
        <v/>
      </c>
      <c r="DY3" s="1" t="str">
        <f t="shared" ref="DY3:FD3" si="4">IF(DY2=0,"",DY2)</f>
        <v xml:space="preserve">　 </v>
      </c>
      <c r="DZ3" s="1" t="str">
        <f t="shared" si="4"/>
        <v/>
      </c>
      <c r="EA3" s="1" t="str">
        <f t="shared" si="4"/>
        <v/>
      </c>
      <c r="EB3" s="1" t="str">
        <f t="shared" si="4"/>
        <v/>
      </c>
      <c r="EC3" s="1" t="str">
        <f t="shared" si="4"/>
        <v/>
      </c>
      <c r="ED3" s="1" t="str">
        <f t="shared" si="4"/>
        <v/>
      </c>
      <c r="EE3" s="1" t="str">
        <f t="shared" si="4"/>
        <v/>
      </c>
      <c r="EF3" s="1" t="str">
        <f t="shared" si="4"/>
        <v/>
      </c>
      <c r="EG3" s="1" t="str">
        <f t="shared" si="4"/>
        <v/>
      </c>
      <c r="EH3" s="1" t="str">
        <f t="shared" si="4"/>
        <v/>
      </c>
      <c r="EI3" s="1" t="str">
        <f t="shared" si="4"/>
        <v/>
      </c>
      <c r="EJ3" s="1" t="str">
        <f t="shared" si="4"/>
        <v/>
      </c>
      <c r="EK3" s="1" t="str">
        <f t="shared" si="4"/>
        <v/>
      </c>
      <c r="EL3" s="1" t="str">
        <f t="shared" si="4"/>
        <v/>
      </c>
      <c r="EM3" s="1" t="str">
        <f t="shared" si="4"/>
        <v/>
      </c>
      <c r="EN3" s="1" t="str">
        <f t="shared" si="4"/>
        <v/>
      </c>
      <c r="EO3" s="1" t="str">
        <f t="shared" si="4"/>
        <v/>
      </c>
      <c r="EP3" s="1" t="str">
        <f t="shared" si="4"/>
        <v/>
      </c>
      <c r="EQ3" s="1" t="str">
        <f t="shared" si="4"/>
        <v/>
      </c>
      <c r="ER3" s="1" t="str">
        <f t="shared" si="4"/>
        <v/>
      </c>
      <c r="ES3" s="1" t="str">
        <f t="shared" si="4"/>
        <v/>
      </c>
      <c r="ET3" s="1" t="str">
        <f t="shared" si="4"/>
        <v>　</v>
      </c>
      <c r="EU3" s="1" t="str">
        <f t="shared" si="4"/>
        <v/>
      </c>
      <c r="EV3" s="1" t="str">
        <f t="shared" si="4"/>
        <v/>
      </c>
      <c r="EW3" s="1" t="str">
        <f t="shared" si="4"/>
        <v/>
      </c>
      <c r="EX3" s="1" t="str">
        <f t="shared" si="4"/>
        <v/>
      </c>
      <c r="EY3" s="1" t="str">
        <f t="shared" si="4"/>
        <v/>
      </c>
      <c r="EZ3" s="1" t="str">
        <f t="shared" si="4"/>
        <v/>
      </c>
      <c r="FA3" s="1" t="str">
        <f t="shared" si="4"/>
        <v/>
      </c>
      <c r="FB3" s="1" t="str">
        <f t="shared" si="4"/>
        <v/>
      </c>
      <c r="FC3" s="1" t="str">
        <f t="shared" si="4"/>
        <v/>
      </c>
      <c r="FD3" s="1" t="str">
        <f t="shared" si="4"/>
        <v/>
      </c>
      <c r="FE3" s="1" t="str">
        <f t="shared" ref="FE3" si="5">IF(FE2=0,"",FE2)</f>
        <v/>
      </c>
      <c r="FF3" s="1" t="str">
        <f>IF(FF2=TRUE,"○","")</f>
        <v/>
      </c>
      <c r="FG3" s="1" t="str">
        <f t="shared" ref="FG3:FP3" si="6">IF(FG2=TRUE,"○","")</f>
        <v/>
      </c>
      <c r="FH3" s="1" t="str">
        <f t="shared" si="6"/>
        <v/>
      </c>
      <c r="FI3" s="1" t="str">
        <f t="shared" si="6"/>
        <v/>
      </c>
      <c r="FJ3" s="1" t="str">
        <f t="shared" si="6"/>
        <v/>
      </c>
      <c r="FK3" s="1" t="str">
        <f t="shared" si="6"/>
        <v/>
      </c>
      <c r="FL3" s="1" t="str">
        <f t="shared" si="6"/>
        <v/>
      </c>
      <c r="FM3" s="1" t="str">
        <f t="shared" si="6"/>
        <v/>
      </c>
      <c r="FN3" s="1" t="str">
        <f t="shared" si="6"/>
        <v/>
      </c>
      <c r="FO3" s="1" t="str">
        <f t="shared" si="6"/>
        <v/>
      </c>
      <c r="FP3" s="1" t="str">
        <f t="shared" si="6"/>
        <v>○</v>
      </c>
      <c r="FQ3" s="1" t="str">
        <f t="shared" ref="FQ3:GK3" si="7">IF(FQ2=0,"",FQ2)</f>
        <v>0</v>
      </c>
      <c r="FR3" s="1" t="e">
        <f t="shared" si="7"/>
        <v>#VALUE!</v>
      </c>
      <c r="FS3" s="1" t="e">
        <f t="shared" si="7"/>
        <v>#VALUE!</v>
      </c>
      <c r="FT3" s="1" t="e">
        <f t="shared" si="7"/>
        <v>#VALUE!</v>
      </c>
      <c r="FU3" s="1" t="str">
        <f t="shared" si="7"/>
        <v/>
      </c>
      <c r="FV3" s="1" t="str">
        <f t="shared" si="7"/>
        <v/>
      </c>
      <c r="FW3" s="1" t="str">
        <f t="shared" si="7"/>
        <v/>
      </c>
      <c r="FX3" s="1" t="str">
        <f t="shared" si="7"/>
        <v/>
      </c>
      <c r="FY3" s="1" t="str">
        <f t="shared" si="7"/>
        <v/>
      </c>
      <c r="FZ3" s="1" t="str">
        <f t="shared" si="7"/>
        <v/>
      </c>
      <c r="GA3" s="1" t="str">
        <f t="shared" si="7"/>
        <v/>
      </c>
      <c r="GB3" s="1" t="str">
        <f t="shared" si="7"/>
        <v/>
      </c>
      <c r="GC3" s="1" t="str">
        <f t="shared" si="7"/>
        <v/>
      </c>
      <c r="GD3" s="1" t="str">
        <f t="shared" si="7"/>
        <v/>
      </c>
      <c r="GE3" s="1" t="str">
        <f t="shared" si="7"/>
        <v/>
      </c>
      <c r="GF3" s="1" t="str">
        <f t="shared" si="7"/>
        <v/>
      </c>
      <c r="GG3" s="1" t="str">
        <f t="shared" si="7"/>
        <v/>
      </c>
      <c r="GH3" s="1" t="str">
        <f t="shared" si="7"/>
        <v>　</v>
      </c>
      <c r="GI3" s="1" t="str">
        <f t="shared" si="7"/>
        <v/>
      </c>
      <c r="GJ3" s="1" t="str">
        <f t="shared" si="7"/>
        <v/>
      </c>
      <c r="GK3" s="1" t="str">
        <f t="shared" si="7"/>
        <v/>
      </c>
    </row>
  </sheetData>
  <phoneticPr fontId="1"/>
  <conditionalFormatting sqref="B1">
    <cfRule type="expression" dxfId="1" priority="1">
      <formula>BV1="求人終了"</formula>
    </cfRule>
    <cfRule type="expression" dxfId="0" priority="2">
      <formula>BV1="開示前"</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※こちらにご記入ください</vt:lpstr>
      <vt:lpstr>参考）求人票イメージ</vt:lpstr>
      <vt:lpstr>バックデータ</vt:lpstr>
      <vt:lpstr>'参考）求人票イメージ'!Print_Area</vt:lpstr>
    </vt:vector>
  </TitlesOfParts>
  <Company>横河レンタ・リース株式会社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熊田 美花</cp:lastModifiedBy>
  <cp:lastPrinted>2024-09-30T02:53:41Z</cp:lastPrinted>
  <dcterms:created xsi:type="dcterms:W3CDTF">2017-01-23T02:39:39Z</dcterms:created>
  <dcterms:modified xsi:type="dcterms:W3CDTF">2025-01-23T07:00:37Z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0x010100311A5DE3930AA649BA97137E6112B480</vt:lpwstr>
  </property>
</Properties>
</file>